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3613"/>
  <workbookPr autoCompressPictures="0"/>
  <bookViews>
    <workbookView xWindow="0" yWindow="0" windowWidth="25600" windowHeight="14380"/>
  </bookViews>
  <sheets>
    <sheet name="Lipiec 2013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3" i="1" l="1"/>
  <c r="D47" i="1"/>
  <c r="D50" i="1"/>
  <c r="D53" i="1"/>
  <c r="D57" i="1"/>
  <c r="D60" i="1"/>
  <c r="D68" i="1"/>
  <c r="D80" i="1"/>
  <c r="D91" i="1"/>
  <c r="D96" i="1"/>
  <c r="D100" i="1"/>
  <c r="D106" i="1"/>
  <c r="D110" i="1"/>
  <c r="D123" i="1"/>
  <c r="D126" i="1"/>
  <c r="D129" i="1"/>
  <c r="D132" i="1"/>
  <c r="D137" i="1"/>
  <c r="D140" i="1"/>
  <c r="D145" i="1"/>
  <c r="D153" i="1"/>
  <c r="D155" i="1"/>
  <c r="D157" i="1"/>
  <c r="D23" i="1"/>
  <c r="D16" i="1"/>
  <c r="D26" i="1"/>
  <c r="D28" i="1"/>
  <c r="D30" i="1"/>
</calcChain>
</file>

<file path=xl/sharedStrings.xml><?xml version="1.0" encoding="utf-8"?>
<sst xmlns="http://schemas.openxmlformats.org/spreadsheetml/2006/main" count="174" uniqueCount="161">
  <si>
    <t>Inny zysk</t>
  </si>
  <si>
    <t>Zwrot dlugu</t>
  </si>
  <si>
    <t>Biznes</t>
  </si>
  <si>
    <t>Czasopisma</t>
  </si>
  <si>
    <t>Dziecko</t>
  </si>
  <si>
    <t>Edukacja</t>
  </si>
  <si>
    <t>Foto</t>
  </si>
  <si>
    <t>Hazard</t>
  </si>
  <si>
    <t>Higiena</t>
  </si>
  <si>
    <t>Inne wydatki</t>
  </si>
  <si>
    <t>Jedzenie</t>
  </si>
  <si>
    <t>Komputer</t>
  </si>
  <si>
    <t>Kredyt</t>
  </si>
  <si>
    <t>Mieszkanie</t>
  </si>
  <si>
    <t>Opieka zdrowotna</t>
  </si>
  <si>
    <t>Oplaty</t>
  </si>
  <si>
    <t>Podatek</t>
  </si>
  <si>
    <t>Pozyczka</t>
  </si>
  <si>
    <t>Prezent</t>
  </si>
  <si>
    <t>Relaks</t>
  </si>
  <si>
    <t>RTV i AGD</t>
  </si>
  <si>
    <t>Samochod</t>
  </si>
  <si>
    <t>Ubranie</t>
  </si>
  <si>
    <t>Freelancing</t>
  </si>
  <si>
    <t>Afiliacja</t>
  </si>
  <si>
    <t>Odsetki</t>
  </si>
  <si>
    <t>Premia od banku</t>
  </si>
  <si>
    <t>Reklamy</t>
  </si>
  <si>
    <t>Sprzedaz</t>
  </si>
  <si>
    <t>Zwrot inny</t>
  </si>
  <si>
    <t>Zwrot podatku</t>
  </si>
  <si>
    <t>Rozne</t>
  </si>
  <si>
    <t>Custom software</t>
  </si>
  <si>
    <t>Hosting</t>
  </si>
  <si>
    <t>Ksiegowosc</t>
  </si>
  <si>
    <t>Spisywanie podcastu</t>
  </si>
  <si>
    <t>Subskrypcje</t>
  </si>
  <si>
    <t>Udzialy</t>
  </si>
  <si>
    <t>ZUS</t>
  </si>
  <si>
    <t>Moje mieszkanie</t>
  </si>
  <si>
    <t>Zabawki</t>
  </si>
  <si>
    <t>Ramka</t>
  </si>
  <si>
    <t>Zdjecia</t>
  </si>
  <si>
    <t>Lotto</t>
  </si>
  <si>
    <t>Chusteczki</t>
  </si>
  <si>
    <t>Inne</t>
  </si>
  <si>
    <t>Kosmetyki</t>
  </si>
  <si>
    <t>Papier toaletowy</t>
  </si>
  <si>
    <t>Plastry</t>
  </si>
  <si>
    <t>Srodki czystosci</t>
  </si>
  <si>
    <t>Art. papiernicze</t>
  </si>
  <si>
    <t>Baterie</t>
  </si>
  <si>
    <t>Ksiazki</t>
  </si>
  <si>
    <t>Odkomarnik</t>
  </si>
  <si>
    <t>Paczka</t>
  </si>
  <si>
    <t>Pasmanteria</t>
  </si>
  <si>
    <t>Torba</t>
  </si>
  <si>
    <t>Waluty</t>
  </si>
  <si>
    <t>Znaczki</t>
  </si>
  <si>
    <t>Dom</t>
  </si>
  <si>
    <t>Miasto</t>
  </si>
  <si>
    <t>Pepsi</t>
  </si>
  <si>
    <t>Piwo</t>
  </si>
  <si>
    <t>Praca</t>
  </si>
  <si>
    <t>Slodycze</t>
  </si>
  <si>
    <t>Soczki</t>
  </si>
  <si>
    <t>Woda</t>
  </si>
  <si>
    <t>Wyjazd</t>
  </si>
  <si>
    <t>Domena</t>
  </si>
  <si>
    <t>Eksploatacyjne</t>
  </si>
  <si>
    <t>Oprogramowanie</t>
  </si>
  <si>
    <t>Hipoteczny 1</t>
  </si>
  <si>
    <t>Total Kredyt</t>
  </si>
  <si>
    <t>Akcesoria</t>
  </si>
  <si>
    <t>Kuchnia</t>
  </si>
  <si>
    <t>Naczynia</t>
  </si>
  <si>
    <t>Total Mieszkanie</t>
  </si>
  <si>
    <t>Notariusz</t>
  </si>
  <si>
    <t>Dentysta</t>
  </si>
  <si>
    <t>Lekarstwa</t>
  </si>
  <si>
    <t>Total Opieka zdrowotna</t>
  </si>
  <si>
    <t>Bank</t>
  </si>
  <si>
    <t>Bilet</t>
  </si>
  <si>
    <t>GSM</t>
  </si>
  <si>
    <t>Internet</t>
  </si>
  <si>
    <t>Prad</t>
  </si>
  <si>
    <t>Radio i TV</t>
  </si>
  <si>
    <t>Telefon</t>
  </si>
  <si>
    <t>Ubezpieczenie</t>
  </si>
  <si>
    <t>Total Oplaty</t>
  </si>
  <si>
    <t>Od odsetek kapitalowych</t>
  </si>
  <si>
    <t>Total Podatek</t>
  </si>
  <si>
    <t>Inni</t>
  </si>
  <si>
    <t>Total Pozyczka</t>
  </si>
  <si>
    <t>Total Prezent</t>
  </si>
  <si>
    <t>Basen</t>
  </si>
  <si>
    <t>Hotel</t>
  </si>
  <si>
    <t>Kino</t>
  </si>
  <si>
    <t>Total Relaks</t>
  </si>
  <si>
    <t>Total RTV i AGD</t>
  </si>
  <si>
    <t>Myjnia</t>
  </si>
  <si>
    <t>Parking</t>
  </si>
  <si>
    <t>Ropa</t>
  </si>
  <si>
    <t>Total Samochod</t>
  </si>
  <si>
    <t>Bielizna</t>
  </si>
  <si>
    <t>Bluzka</t>
  </si>
  <si>
    <t>Buty</t>
  </si>
  <si>
    <t>Spodnie</t>
  </si>
  <si>
    <t>T-Shirt</t>
  </si>
  <si>
    <t>Total Ubranie</t>
  </si>
  <si>
    <t>Raport miesięczny</t>
  </si>
  <si>
    <t>Ten arkusz to comiesięczny raport przychodów i wydatków 4-osobowej rodziny z warszawskiego Ursynowa. 
UWAGA: jedyne przychody przedstawione w arkuszu, to przychody spoza etatowej pracy. Przychodów z pracy nie ujawniam, co szczegółowo uzasadniłem w artykule: http://www.jakoszczedzacpieniadze.pl/analiza-zestawienie-finansowe-michala
Jeśli chciałbyś dowiedzieć się, jak zapanować nad domowym budżetem, ograniczać wydatki, rozsądnie wydawać pieniądze oraz oszczędzać na emeryturę, to zapraszam Cię serdecznie na mojego bloga http://jakoszczedzacpieniadze.pl</t>
  </si>
  <si>
    <t>Źródło:</t>
  </si>
  <si>
    <t>http://jakoszczedzacpieniadze.pl</t>
  </si>
  <si>
    <t>Przychody</t>
  </si>
  <si>
    <t>Kategoria</t>
  </si>
  <si>
    <t>Podkategoria</t>
  </si>
  <si>
    <t>Komentarz</t>
  </si>
  <si>
    <t>SUMA: Freelancing</t>
  </si>
  <si>
    <t>Lipiec</t>
  </si>
  <si>
    <t>SUMA: Przychody</t>
  </si>
  <si>
    <t>Przychody bez zwrotów</t>
  </si>
  <si>
    <t>Koszty</t>
  </si>
  <si>
    <t>SUMA: Wydatki</t>
  </si>
  <si>
    <t>Koszty bez obciążeń</t>
  </si>
  <si>
    <t>Hipoteczny 2</t>
  </si>
  <si>
    <t>SUMA: Inny zysk</t>
  </si>
  <si>
    <t>SUMA: Zwrot dlugu</t>
  </si>
  <si>
    <t>Odsetki z lokat i pożyczek. Wróciło dużo pożyczek.</t>
  </si>
  <si>
    <t>Moneyback. Skromnie po tym jak wykorzystałem limity w AliorSync.</t>
  </si>
  <si>
    <t>Programy partnerskie na blogu (Złote Myśli, produkty bankowe).</t>
  </si>
  <si>
    <t>Reklamy Google AdSense na blogu.</t>
  </si>
  <si>
    <t>Głównie Allegro - pozbywamy się niepotrzebnych rzeczy.</t>
  </si>
  <si>
    <t>Zwroty produktów do sklepów (wcześniej sklasyfikowanych jako zakup więc pomniejszają koszty).</t>
  </si>
  <si>
    <t>Nadpłata podatku za 2012 r. Zwrot z US.</t>
  </si>
  <si>
    <t>Wynagrodzenie dla osób spisujących treść podcastów.</t>
  </si>
  <si>
    <t>Libsyn, GetResponse</t>
  </si>
  <si>
    <t>Modyfikacja pluginu serwującego reklamy na blogu oraz poprawki wyglądu na komórkach (responsywność)</t>
  </si>
  <si>
    <t>Zakup udziałów w innej spółce</t>
  </si>
  <si>
    <t>SUMA: Biznes</t>
  </si>
  <si>
    <t>SUMA: Czasopisma</t>
  </si>
  <si>
    <t>SUMA: Dziecko</t>
  </si>
  <si>
    <t>SUMA: Edukacja</t>
  </si>
  <si>
    <t>SUMA: Foto</t>
  </si>
  <si>
    <t>SUMA: Hazard</t>
  </si>
  <si>
    <t>SUMA: Higiena</t>
  </si>
  <si>
    <t>SUMA: Inne wydatki</t>
  </si>
  <si>
    <t>Zakup walut na wyjazd wakacyjny (gotówka)</t>
  </si>
  <si>
    <t>SUMA: Jedzenie</t>
  </si>
  <si>
    <t>SUMA: Komputer</t>
  </si>
  <si>
    <t>Uchwyt do telefonu do auta i mała latarka</t>
  </si>
  <si>
    <t>Wakacje w toku</t>
  </si>
  <si>
    <t>Poświadczenie podpisu</t>
  </si>
  <si>
    <t>Telefon stacjonarny</t>
  </si>
  <si>
    <t>Telefony komórkowe - 4 osoby</t>
  </si>
  <si>
    <t>Ubezpieczenie na wyjazd wakacyjny</t>
  </si>
  <si>
    <t>Konferencja</t>
  </si>
  <si>
    <t>Bilet na konferencję NAC2013</t>
  </si>
  <si>
    <t>Od 2013-07-01 do 2013-07-31</t>
  </si>
  <si>
    <t>Szkolenia i konsultacje</t>
  </si>
  <si>
    <t>To już jedzenie wakacyjne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</si>
</sst>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3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</borders>
  <cellStyleXfs count="50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33">
    <xf numFmtId="0" fontId="0" fillId="0" borderId="0" xfId="0"/>
    <xf numFmtId="0" fontId="20" fillId="0" borderId="0" xfId="0" applyFont="1" applyAlignment="1">
      <alignment vertical="top"/>
    </xf>
    <xf numFmtId="164" fontId="0" fillId="0" borderId="0" xfId="0" applyNumberFormat="1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22" fillId="0" borderId="0" xfId="42" applyAlignment="1">
      <alignment vertical="top"/>
    </xf>
    <xf numFmtId="0" fontId="23" fillId="0" borderId="0" xfId="0" applyFont="1"/>
    <xf numFmtId="0" fontId="24" fillId="0" borderId="0" xfId="0" applyFont="1" applyAlignment="1">
      <alignment vertical="top"/>
    </xf>
    <xf numFmtId="0" fontId="25" fillId="33" borderId="10" xfId="0" applyFont="1" applyFill="1" applyBorder="1"/>
    <xf numFmtId="0" fontId="25" fillId="33" borderId="0" xfId="0" applyFont="1" applyFill="1" applyBorder="1"/>
    <xf numFmtId="17" fontId="25" fillId="33" borderId="0" xfId="0" applyNumberFormat="1" applyFont="1" applyFill="1" applyBorder="1" applyAlignment="1">
      <alignment horizontal="center"/>
    </xf>
    <xf numFmtId="0" fontId="25" fillId="33" borderId="11" xfId="0" applyFont="1" applyFill="1" applyBorder="1"/>
    <xf numFmtId="0" fontId="26" fillId="34" borderId="0" xfId="0" applyFont="1" applyFill="1" applyAlignment="1">
      <alignment vertical="top"/>
    </xf>
    <xf numFmtId="44" fontId="26" fillId="34" borderId="0" xfId="43" applyFont="1" applyFill="1" applyAlignment="1">
      <alignment vertical="top"/>
    </xf>
    <xf numFmtId="0" fontId="27" fillId="0" borderId="0" xfId="0" applyFont="1" applyAlignment="1">
      <alignment horizontal="right" vertical="top"/>
    </xf>
    <xf numFmtId="0" fontId="23" fillId="0" borderId="0" xfId="0" applyFont="1" applyAlignment="1">
      <alignment vertical="top"/>
    </xf>
    <xf numFmtId="44" fontId="23" fillId="0" borderId="0" xfId="43" applyFont="1" applyAlignment="1">
      <alignment vertical="top"/>
    </xf>
    <xf numFmtId="0" fontId="23" fillId="0" borderId="0" xfId="0" applyFont="1" applyAlignment="1">
      <alignment vertical="top" wrapText="1"/>
    </xf>
    <xf numFmtId="44" fontId="27" fillId="0" borderId="0" xfId="43" applyFont="1" applyAlignment="1">
      <alignment vertical="top"/>
    </xf>
    <xf numFmtId="0" fontId="28" fillId="0" borderId="0" xfId="0" applyFont="1" applyAlignment="1">
      <alignment horizontal="right" vertical="top"/>
    </xf>
    <xf numFmtId="164" fontId="26" fillId="0" borderId="0" xfId="0" applyNumberFormat="1" applyFont="1"/>
    <xf numFmtId="0" fontId="26" fillId="0" borderId="0" xfId="0" applyFont="1" applyAlignment="1">
      <alignment horizontal="right" vertical="top"/>
    </xf>
    <xf numFmtId="44" fontId="26" fillId="0" borderId="0" xfId="0" applyNumberFormat="1" applyFont="1"/>
    <xf numFmtId="0" fontId="26" fillId="0" borderId="0" xfId="0" applyFont="1"/>
    <xf numFmtId="0" fontId="2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3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44" fontId="23" fillId="0" borderId="0" xfId="43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1" fillId="0" borderId="0" xfId="0" applyFont="1" applyAlignment="1">
      <alignment horizontal="left" vertical="top" wrapText="1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11:E26" totalsRowShown="0" headerRowDxfId="3" tableBorderDxfId="2">
  <autoFilter ref="B11:E26">
    <filterColumn colId="0" hiddenButton="1"/>
    <filterColumn colId="1" hiddenButton="1"/>
    <filterColumn colId="2" hiddenButton="1"/>
    <filterColumn colId="3" hiddenButton="1"/>
  </autoFilter>
  <tableColumns count="4">
    <tableColumn id="1" name="Kategoria"/>
    <tableColumn id="2" name="Podkategoria"/>
    <tableColumn id="3" name="Lipiec"/>
    <tableColumn id="4" name="Komentarz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34:E153" totalsRowShown="0" headerRowDxfId="1" tableBorderDxfId="0">
  <autoFilter ref="B34:E153">
    <filterColumn colId="0" hiddenButton="1"/>
    <filterColumn colId="1" hiddenButton="1"/>
    <filterColumn colId="2" hiddenButton="1"/>
    <filterColumn colId="3" hiddenButton="1"/>
  </autoFilter>
  <tableColumns count="4">
    <tableColumn id="1" name="Kategoria"/>
    <tableColumn id="2" name="Podkategoria"/>
    <tableColumn id="3" name="Lipiec"/>
    <tableColumn id="4" name="Komentarz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akoszczedzacpieniadze.pl/" TargetMode="External"/><Relationship Id="rId2" Type="http://schemas.openxmlformats.org/officeDocument/2006/relationships/table" Target="../tables/table1.xml"/><Relationship Id="rId3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7"/>
  <sheetViews>
    <sheetView showGridLines="0" tabSelected="1" zoomScale="130" zoomScaleNormal="130" zoomScalePageLayoutView="130" workbookViewId="0">
      <selection activeCell="F1" sqref="F1"/>
    </sheetView>
  </sheetViews>
  <sheetFormatPr baseColWidth="10" defaultColWidth="8.83203125" defaultRowHeight="14" x14ac:dyDescent="0"/>
  <cols>
    <col min="1" max="1" width="2.83203125" customWidth="1"/>
    <col min="2" max="2" width="11.5" customWidth="1"/>
    <col min="3" max="3" width="22" customWidth="1"/>
    <col min="4" max="4" width="14.33203125" customWidth="1"/>
    <col min="5" max="5" width="44" customWidth="1"/>
  </cols>
  <sheetData>
    <row r="1" spans="2:6" ht="23">
      <c r="B1" s="1" t="s">
        <v>110</v>
      </c>
      <c r="C1" s="1"/>
      <c r="E1" s="2"/>
    </row>
    <row r="2" spans="2:6">
      <c r="B2" s="3"/>
      <c r="C2" s="3"/>
      <c r="D2" s="3"/>
      <c r="E2" s="4"/>
      <c r="F2" s="3"/>
    </row>
    <row r="3" spans="2:6">
      <c r="B3" s="3" t="s">
        <v>158</v>
      </c>
      <c r="C3" s="3"/>
      <c r="E3" s="2"/>
    </row>
    <row r="4" spans="2:6">
      <c r="B4" s="3"/>
      <c r="C4" s="3"/>
      <c r="D4" s="3"/>
      <c r="E4" s="4"/>
      <c r="F4" s="3"/>
    </row>
    <row r="5" spans="2:6" ht="115" customHeight="1">
      <c r="B5" s="32" t="s">
        <v>111</v>
      </c>
      <c r="C5" s="32"/>
      <c r="D5" s="32"/>
      <c r="E5" s="32"/>
      <c r="F5" s="24"/>
    </row>
    <row r="6" spans="2:6">
      <c r="B6" s="3"/>
      <c r="C6" s="3"/>
      <c r="D6" s="3"/>
      <c r="E6" s="4"/>
      <c r="F6" s="3"/>
    </row>
    <row r="7" spans="2:6">
      <c r="B7" s="3" t="s">
        <v>112</v>
      </c>
      <c r="C7" s="5" t="s">
        <v>113</v>
      </c>
      <c r="E7" s="2"/>
    </row>
    <row r="8" spans="2:6" ht="15">
      <c r="B8" s="6"/>
      <c r="C8" s="6"/>
      <c r="D8" s="6"/>
      <c r="E8" s="6"/>
      <c r="F8" s="6"/>
    </row>
    <row r="9" spans="2:6" ht="18">
      <c r="B9" s="7" t="s">
        <v>114</v>
      </c>
      <c r="C9" s="6"/>
      <c r="D9" s="6"/>
      <c r="E9" s="6"/>
      <c r="F9" s="6"/>
    </row>
    <row r="11" spans="2:6" ht="15">
      <c r="B11" s="8" t="s">
        <v>115</v>
      </c>
      <c r="C11" s="9" t="s">
        <v>116</v>
      </c>
      <c r="D11" s="10" t="s">
        <v>119</v>
      </c>
      <c r="E11" s="11" t="s">
        <v>117</v>
      </c>
    </row>
    <row r="12" spans="2:6" ht="15">
      <c r="B12" s="12" t="s">
        <v>23</v>
      </c>
      <c r="C12" s="12"/>
      <c r="D12" s="13"/>
      <c r="E12" s="13"/>
    </row>
    <row r="13" spans="2:6" ht="30">
      <c r="B13" s="15"/>
      <c r="C13" s="15" t="s">
        <v>24</v>
      </c>
      <c r="D13" s="16">
        <v>685.84</v>
      </c>
      <c r="E13" s="26" t="s">
        <v>130</v>
      </c>
    </row>
    <row r="14" spans="2:6" ht="15">
      <c r="B14" s="15"/>
      <c r="C14" s="15" t="s">
        <v>27</v>
      </c>
      <c r="D14" s="16">
        <v>611.96</v>
      </c>
      <c r="E14" s="26" t="s">
        <v>131</v>
      </c>
    </row>
    <row r="15" spans="2:6" ht="15">
      <c r="B15" s="27"/>
      <c r="C15" s="28" t="s">
        <v>159</v>
      </c>
      <c r="D15" s="29">
        <v>6150</v>
      </c>
      <c r="E15" s="30"/>
    </row>
    <row r="16" spans="2:6" ht="15">
      <c r="B16" s="15"/>
      <c r="C16" s="14" t="s">
        <v>118</v>
      </c>
      <c r="D16" s="18">
        <f>SUM(D13:D15)</f>
        <v>7447.8</v>
      </c>
      <c r="E16" s="17"/>
    </row>
    <row r="17" spans="2:5" ht="15">
      <c r="B17" s="12" t="s">
        <v>0</v>
      </c>
      <c r="C17" s="12"/>
      <c r="D17" s="13"/>
      <c r="E17" s="13"/>
    </row>
    <row r="18" spans="2:5" ht="15">
      <c r="B18" s="15"/>
      <c r="C18" s="15" t="s">
        <v>25</v>
      </c>
      <c r="D18" s="16">
        <v>6677.62</v>
      </c>
      <c r="E18" s="26" t="s">
        <v>128</v>
      </c>
    </row>
    <row r="19" spans="2:5" ht="30">
      <c r="B19" s="15"/>
      <c r="C19" s="15" t="s">
        <v>26</v>
      </c>
      <c r="D19" s="16">
        <v>45.2</v>
      </c>
      <c r="E19" s="26" t="s">
        <v>129</v>
      </c>
    </row>
    <row r="20" spans="2:5" ht="30">
      <c r="B20" s="15"/>
      <c r="C20" s="15" t="s">
        <v>28</v>
      </c>
      <c r="D20" s="16">
        <v>1208.3</v>
      </c>
      <c r="E20" s="26" t="s">
        <v>132</v>
      </c>
    </row>
    <row r="21" spans="2:5" ht="45">
      <c r="B21" s="15"/>
      <c r="C21" s="15" t="s">
        <v>29</v>
      </c>
      <c r="D21" s="16">
        <v>381.67</v>
      </c>
      <c r="E21" s="26" t="s">
        <v>133</v>
      </c>
    </row>
    <row r="22" spans="2:5" ht="15">
      <c r="B22" s="15"/>
      <c r="C22" s="15" t="s">
        <v>30</v>
      </c>
      <c r="D22" s="16">
        <v>3559</v>
      </c>
      <c r="E22" s="26" t="s">
        <v>134</v>
      </c>
    </row>
    <row r="23" spans="2:5" ht="15">
      <c r="B23" s="15"/>
      <c r="C23" s="14" t="s">
        <v>126</v>
      </c>
      <c r="D23" s="18">
        <f>SUM(D18:D22)</f>
        <v>11871.789999999999</v>
      </c>
      <c r="E23" s="17"/>
    </row>
    <row r="24" spans="2:5" ht="15">
      <c r="B24" s="12" t="s">
        <v>1</v>
      </c>
      <c r="C24" s="12"/>
      <c r="D24" s="13"/>
      <c r="E24" s="13"/>
    </row>
    <row r="25" spans="2:5" ht="15">
      <c r="B25" s="15"/>
      <c r="C25" s="25" t="s">
        <v>92</v>
      </c>
      <c r="D25" s="16">
        <v>86500</v>
      </c>
      <c r="E25" s="17"/>
    </row>
    <row r="26" spans="2:5" ht="15">
      <c r="B26" s="15"/>
      <c r="C26" s="14" t="s">
        <v>127</v>
      </c>
      <c r="D26" s="18">
        <f>SUM(D25)</f>
        <v>86500</v>
      </c>
      <c r="E26" s="17"/>
    </row>
    <row r="28" spans="2:5" ht="15">
      <c r="B28" s="6"/>
      <c r="C28" s="19" t="s">
        <v>120</v>
      </c>
      <c r="D28" s="20">
        <f>D26+D23+D16</f>
        <v>105819.59</v>
      </c>
    </row>
    <row r="29" spans="2:5" ht="15">
      <c r="B29" s="6"/>
      <c r="C29" s="6"/>
      <c r="D29" s="6"/>
    </row>
    <row r="30" spans="2:5" ht="15">
      <c r="B30" s="6"/>
      <c r="C30" s="19" t="s">
        <v>121</v>
      </c>
      <c r="D30" s="20">
        <f>D28-D26</f>
        <v>19319.589999999997</v>
      </c>
    </row>
    <row r="31" spans="2:5" ht="15">
      <c r="B31" s="6"/>
      <c r="C31" s="6"/>
      <c r="D31" s="6"/>
    </row>
    <row r="32" spans="2:5" ht="18">
      <c r="B32" s="7" t="s">
        <v>122</v>
      </c>
      <c r="C32" s="6"/>
      <c r="D32" s="6"/>
    </row>
    <row r="34" spans="2:5" ht="15">
      <c r="B34" s="8" t="s">
        <v>115</v>
      </c>
      <c r="C34" s="9" t="s">
        <v>116</v>
      </c>
      <c r="D34" s="10" t="s">
        <v>119</v>
      </c>
      <c r="E34" s="11" t="s">
        <v>117</v>
      </c>
    </row>
    <row r="35" spans="2:5" ht="15">
      <c r="B35" s="12" t="s">
        <v>2</v>
      </c>
      <c r="C35" s="12"/>
      <c r="D35" s="13"/>
      <c r="E35" s="13"/>
    </row>
    <row r="36" spans="2:5" ht="45">
      <c r="B36" s="15"/>
      <c r="C36" s="15" t="s">
        <v>32</v>
      </c>
      <c r="D36" s="16">
        <v>170</v>
      </c>
      <c r="E36" s="26" t="s">
        <v>137</v>
      </c>
    </row>
    <row r="37" spans="2:5" ht="15">
      <c r="B37" s="15"/>
      <c r="C37" s="15" t="s">
        <v>33</v>
      </c>
      <c r="D37" s="16">
        <v>52.12</v>
      </c>
      <c r="E37" s="17"/>
    </row>
    <row r="38" spans="2:5" ht="15">
      <c r="B38" s="15"/>
      <c r="C38" s="15" t="s">
        <v>34</v>
      </c>
      <c r="D38" s="16">
        <v>141.44999999999999</v>
      </c>
      <c r="E38" s="17"/>
    </row>
    <row r="39" spans="2:5" ht="30">
      <c r="B39" s="15"/>
      <c r="C39" s="15" t="s">
        <v>35</v>
      </c>
      <c r="D39" s="16">
        <v>155</v>
      </c>
      <c r="E39" s="26" t="s">
        <v>135</v>
      </c>
    </row>
    <row r="40" spans="2:5" ht="15">
      <c r="B40" s="15"/>
      <c r="C40" s="15" t="s">
        <v>36</v>
      </c>
      <c r="D40" s="16">
        <v>201.27</v>
      </c>
      <c r="E40" s="26" t="s">
        <v>136</v>
      </c>
    </row>
    <row r="41" spans="2:5" ht="15">
      <c r="B41" s="15"/>
      <c r="C41" s="15" t="s">
        <v>37</v>
      </c>
      <c r="D41" s="16">
        <v>5000</v>
      </c>
      <c r="E41" s="26" t="s">
        <v>138</v>
      </c>
    </row>
    <row r="42" spans="2:5" ht="15">
      <c r="B42" s="15"/>
      <c r="C42" s="15" t="s">
        <v>38</v>
      </c>
      <c r="D42" s="16">
        <v>261.73</v>
      </c>
      <c r="E42" s="17"/>
    </row>
    <row r="43" spans="2:5" ht="15">
      <c r="B43" s="15"/>
      <c r="C43" s="14" t="s">
        <v>139</v>
      </c>
      <c r="D43" s="18">
        <f>SUM(D36:D42)</f>
        <v>5981.57</v>
      </c>
      <c r="E43" s="17"/>
    </row>
    <row r="44" spans="2:5" ht="15">
      <c r="B44" s="12" t="s">
        <v>3</v>
      </c>
      <c r="C44" s="12"/>
      <c r="D44" s="13"/>
      <c r="E44" s="13"/>
    </row>
    <row r="45" spans="2:5" ht="15">
      <c r="B45" s="15"/>
      <c r="C45" s="15" t="s">
        <v>39</v>
      </c>
      <c r="D45" s="16">
        <v>3.99</v>
      </c>
      <c r="E45" s="17"/>
    </row>
    <row r="46" spans="2:5" ht="15">
      <c r="B46" s="15"/>
      <c r="C46" s="15" t="s">
        <v>31</v>
      </c>
      <c r="D46" s="16">
        <v>13.89</v>
      </c>
      <c r="E46" s="17"/>
    </row>
    <row r="47" spans="2:5" ht="15">
      <c r="B47" s="15"/>
      <c r="C47" s="14" t="s">
        <v>140</v>
      </c>
      <c r="D47" s="18">
        <f>SUM(D45:D46)</f>
        <v>17.880000000000003</v>
      </c>
      <c r="E47" s="17"/>
    </row>
    <row r="48" spans="2:5" ht="15">
      <c r="B48" s="12" t="s">
        <v>4</v>
      </c>
      <c r="C48" s="12"/>
      <c r="D48" s="13"/>
      <c r="E48" s="13"/>
    </row>
    <row r="49" spans="2:5" ht="15">
      <c r="B49" s="15"/>
      <c r="C49" s="15" t="s">
        <v>40</v>
      </c>
      <c r="D49" s="16">
        <v>19.38</v>
      </c>
      <c r="E49" s="17"/>
    </row>
    <row r="50" spans="2:5" ht="15">
      <c r="B50" s="15"/>
      <c r="C50" s="14" t="s">
        <v>141</v>
      </c>
      <c r="D50" s="18">
        <f>SUM(D49)</f>
        <v>19.38</v>
      </c>
      <c r="E50" s="17"/>
    </row>
    <row r="51" spans="2:5" ht="15">
      <c r="B51" s="12" t="s">
        <v>5</v>
      </c>
      <c r="C51" s="12"/>
      <c r="D51" s="13"/>
      <c r="E51" s="13"/>
    </row>
    <row r="52" spans="2:5" ht="15">
      <c r="B52" s="15"/>
      <c r="C52" s="25" t="s">
        <v>156</v>
      </c>
      <c r="D52" s="16">
        <v>650</v>
      </c>
      <c r="E52" s="26" t="s">
        <v>157</v>
      </c>
    </row>
    <row r="53" spans="2:5" ht="15">
      <c r="B53" s="15"/>
      <c r="C53" s="14" t="s">
        <v>142</v>
      </c>
      <c r="D53" s="18">
        <f>SUM(D52:D52)</f>
        <v>650</v>
      </c>
      <c r="E53" s="17"/>
    </row>
    <row r="54" spans="2:5" ht="15">
      <c r="B54" s="12" t="s">
        <v>6</v>
      </c>
      <c r="C54" s="12"/>
      <c r="D54" s="13"/>
      <c r="E54" s="13"/>
    </row>
    <row r="55" spans="2:5" ht="15">
      <c r="B55" s="15"/>
      <c r="C55" s="15" t="s">
        <v>41</v>
      </c>
      <c r="D55" s="16">
        <v>5.97</v>
      </c>
      <c r="E55" s="17"/>
    </row>
    <row r="56" spans="2:5" ht="15">
      <c r="B56" s="15"/>
      <c r="C56" s="15" t="s">
        <v>42</v>
      </c>
      <c r="D56" s="16">
        <v>25</v>
      </c>
      <c r="E56" s="17"/>
    </row>
    <row r="57" spans="2:5" ht="15">
      <c r="B57" s="15"/>
      <c r="C57" s="14" t="s">
        <v>143</v>
      </c>
      <c r="D57" s="18">
        <f>SUM(D55:D56)</f>
        <v>30.97</v>
      </c>
      <c r="E57" s="17"/>
    </row>
    <row r="58" spans="2:5" ht="15">
      <c r="B58" s="12" t="s">
        <v>7</v>
      </c>
      <c r="C58" s="12"/>
      <c r="D58" s="13"/>
      <c r="E58" s="13"/>
    </row>
    <row r="59" spans="2:5" ht="15">
      <c r="B59" s="15"/>
      <c r="C59" s="15" t="s">
        <v>43</v>
      </c>
      <c r="D59" s="16">
        <v>3</v>
      </c>
      <c r="E59" s="17"/>
    </row>
    <row r="60" spans="2:5" ht="15">
      <c r="B60" s="15"/>
      <c r="C60" s="14" t="s">
        <v>144</v>
      </c>
      <c r="D60" s="18">
        <f>SUM(D59)</f>
        <v>3</v>
      </c>
      <c r="E60" s="17"/>
    </row>
    <row r="61" spans="2:5" ht="15">
      <c r="B61" s="12" t="s">
        <v>8</v>
      </c>
      <c r="C61" s="12"/>
      <c r="D61" s="13"/>
      <c r="E61" s="13"/>
    </row>
    <row r="62" spans="2:5" ht="15">
      <c r="B62" s="15"/>
      <c r="C62" s="15" t="s">
        <v>44</v>
      </c>
      <c r="D62" s="16">
        <v>19.82</v>
      </c>
      <c r="E62" s="17"/>
    </row>
    <row r="63" spans="2:5" ht="15">
      <c r="B63" s="15"/>
      <c r="C63" s="15" t="s">
        <v>45</v>
      </c>
      <c r="D63" s="16">
        <v>89.14</v>
      </c>
      <c r="E63" s="17"/>
    </row>
    <row r="64" spans="2:5" ht="15">
      <c r="B64" s="15"/>
      <c r="C64" s="15" t="s">
        <v>46</v>
      </c>
      <c r="D64" s="16">
        <v>30</v>
      </c>
      <c r="E64" s="17"/>
    </row>
    <row r="65" spans="2:5" ht="15">
      <c r="B65" s="15"/>
      <c r="C65" s="15" t="s">
        <v>47</v>
      </c>
      <c r="D65" s="16">
        <v>24.47</v>
      </c>
      <c r="E65" s="17"/>
    </row>
    <row r="66" spans="2:5" ht="15">
      <c r="B66" s="15"/>
      <c r="C66" s="15" t="s">
        <v>48</v>
      </c>
      <c r="D66" s="16">
        <v>19.96</v>
      </c>
      <c r="E66" s="17"/>
    </row>
    <row r="67" spans="2:5" ht="15">
      <c r="B67" s="15"/>
      <c r="C67" s="15" t="s">
        <v>49</v>
      </c>
      <c r="D67" s="16">
        <v>17.420000000000002</v>
      </c>
      <c r="E67" s="17"/>
    </row>
    <row r="68" spans="2:5" ht="15">
      <c r="B68" s="15"/>
      <c r="C68" s="14" t="s">
        <v>145</v>
      </c>
      <c r="D68" s="18">
        <f>SUM(D62:D67)</f>
        <v>200.81</v>
      </c>
      <c r="E68" s="17"/>
    </row>
    <row r="69" spans="2:5" ht="15">
      <c r="B69" s="12" t="s">
        <v>9</v>
      </c>
      <c r="C69" s="12"/>
      <c r="D69" s="13"/>
      <c r="E69" s="13"/>
    </row>
    <row r="70" spans="2:5" ht="15">
      <c r="B70" s="15"/>
      <c r="C70" s="15" t="s">
        <v>50</v>
      </c>
      <c r="D70" s="16">
        <v>77.489999999999995</v>
      </c>
      <c r="E70" s="17"/>
    </row>
    <row r="71" spans="2:5" ht="15">
      <c r="B71" s="15"/>
      <c r="C71" s="15" t="s">
        <v>51</v>
      </c>
      <c r="D71" s="16">
        <v>9.32</v>
      </c>
      <c r="E71" s="17"/>
    </row>
    <row r="72" spans="2:5" ht="15">
      <c r="B72" s="15"/>
      <c r="C72" s="15" t="s">
        <v>45</v>
      </c>
      <c r="D72" s="16">
        <v>14.28</v>
      </c>
      <c r="E72" s="17"/>
    </row>
    <row r="73" spans="2:5" ht="15">
      <c r="B73" s="15"/>
      <c r="C73" s="15" t="s">
        <v>52</v>
      </c>
      <c r="D73" s="16">
        <v>342.54</v>
      </c>
      <c r="E73" s="17"/>
    </row>
    <row r="74" spans="2:5" ht="15">
      <c r="B74" s="15"/>
      <c r="C74" s="15" t="s">
        <v>53</v>
      </c>
      <c r="D74" s="16">
        <v>17.920000000000002</v>
      </c>
      <c r="E74" s="17"/>
    </row>
    <row r="75" spans="2:5" ht="15">
      <c r="B75" s="15"/>
      <c r="C75" s="15" t="s">
        <v>54</v>
      </c>
      <c r="D75" s="16">
        <v>29.2</v>
      </c>
      <c r="E75" s="17"/>
    </row>
    <row r="76" spans="2:5" ht="15">
      <c r="B76" s="15"/>
      <c r="C76" s="15" t="s">
        <v>55</v>
      </c>
      <c r="D76" s="16">
        <v>6.1</v>
      </c>
      <c r="E76" s="17"/>
    </row>
    <row r="77" spans="2:5" ht="15">
      <c r="B77" s="15"/>
      <c r="C77" s="15" t="s">
        <v>56</v>
      </c>
      <c r="D77" s="16">
        <v>0.24</v>
      </c>
      <c r="E77" s="17"/>
    </row>
    <row r="78" spans="2:5" ht="15">
      <c r="B78" s="15"/>
      <c r="C78" s="15" t="s">
        <v>57</v>
      </c>
      <c r="D78" s="16">
        <v>215</v>
      </c>
      <c r="E78" s="26" t="s">
        <v>147</v>
      </c>
    </row>
    <row r="79" spans="2:5" ht="15">
      <c r="B79" s="15"/>
      <c r="C79" s="15" t="s">
        <v>58</v>
      </c>
      <c r="D79" s="16">
        <v>3.8</v>
      </c>
      <c r="E79" s="17"/>
    </row>
    <row r="80" spans="2:5" ht="15">
      <c r="B80" s="15"/>
      <c r="C80" s="14" t="s">
        <v>146</v>
      </c>
      <c r="D80" s="18">
        <f>SUM(D70:D79)</f>
        <v>715.89</v>
      </c>
      <c r="E80" s="17"/>
    </row>
    <row r="81" spans="2:5" ht="15">
      <c r="B81" s="12" t="s">
        <v>10</v>
      </c>
      <c r="C81" s="12"/>
      <c r="D81" s="13"/>
      <c r="E81" s="13"/>
    </row>
    <row r="82" spans="2:5" ht="15">
      <c r="B82" s="15"/>
      <c r="C82" s="15" t="s">
        <v>59</v>
      </c>
      <c r="D82" s="16">
        <v>1098.3900000000001</v>
      </c>
      <c r="E82" s="17"/>
    </row>
    <row r="83" spans="2:5" ht="15">
      <c r="B83" s="15"/>
      <c r="C83" s="15" t="s">
        <v>60</v>
      </c>
      <c r="D83" s="16">
        <v>171.9</v>
      </c>
      <c r="E83" s="17"/>
    </row>
    <row r="84" spans="2:5" ht="15">
      <c r="B84" s="15"/>
      <c r="C84" s="15" t="s">
        <v>61</v>
      </c>
      <c r="D84" s="16">
        <v>49.44</v>
      </c>
      <c r="E84" s="17"/>
    </row>
    <row r="85" spans="2:5" ht="15">
      <c r="B85" s="15"/>
      <c r="C85" s="15" t="s">
        <v>62</v>
      </c>
      <c r="D85" s="16">
        <v>25</v>
      </c>
      <c r="E85" s="17"/>
    </row>
    <row r="86" spans="2:5" ht="15">
      <c r="B86" s="15"/>
      <c r="C86" s="15" t="s">
        <v>63</v>
      </c>
      <c r="D86" s="16">
        <v>20.99</v>
      </c>
      <c r="E86" s="17"/>
    </row>
    <row r="87" spans="2:5" ht="15">
      <c r="B87" s="15"/>
      <c r="C87" s="15" t="s">
        <v>64</v>
      </c>
      <c r="D87" s="16">
        <v>117.87</v>
      </c>
      <c r="E87" s="17"/>
    </row>
    <row r="88" spans="2:5" ht="15">
      <c r="B88" s="15"/>
      <c r="C88" s="15" t="s">
        <v>65</v>
      </c>
      <c r="D88" s="16">
        <v>192.92</v>
      </c>
      <c r="E88" s="17"/>
    </row>
    <row r="89" spans="2:5" ht="15">
      <c r="B89" s="15"/>
      <c r="C89" s="15" t="s">
        <v>66</v>
      </c>
      <c r="D89" s="16">
        <v>179.14</v>
      </c>
      <c r="E89" s="17"/>
    </row>
    <row r="90" spans="2:5" ht="15">
      <c r="B90" s="15"/>
      <c r="C90" s="15" t="s">
        <v>67</v>
      </c>
      <c r="D90" s="16">
        <v>127.04</v>
      </c>
      <c r="E90" s="31" t="s">
        <v>160</v>
      </c>
    </row>
    <row r="91" spans="2:5" ht="15">
      <c r="B91" s="15"/>
      <c r="C91" s="14" t="s">
        <v>148</v>
      </c>
      <c r="D91" s="18">
        <f>SUM(D82:D90)</f>
        <v>1982.69</v>
      </c>
      <c r="E91" s="17"/>
    </row>
    <row r="92" spans="2:5" ht="15">
      <c r="B92" s="12" t="s">
        <v>11</v>
      </c>
      <c r="C92" s="12"/>
      <c r="D92" s="13"/>
      <c r="E92" s="13"/>
    </row>
    <row r="93" spans="2:5" ht="15">
      <c r="B93" s="15"/>
      <c r="C93" s="15" t="s">
        <v>68</v>
      </c>
      <c r="D93" s="16">
        <v>26.32</v>
      </c>
      <c r="E93" s="17"/>
    </row>
    <row r="94" spans="2:5" ht="15">
      <c r="B94" s="15"/>
      <c r="C94" s="15" t="s">
        <v>69</v>
      </c>
      <c r="D94" s="16">
        <v>123.09</v>
      </c>
      <c r="E94" s="17"/>
    </row>
    <row r="95" spans="2:5" ht="15">
      <c r="B95" s="15"/>
      <c r="C95" s="15" t="s">
        <v>70</v>
      </c>
      <c r="D95" s="16">
        <v>8.18</v>
      </c>
      <c r="E95" s="17"/>
    </row>
    <row r="96" spans="2:5" ht="15">
      <c r="B96" s="15"/>
      <c r="C96" s="14" t="s">
        <v>149</v>
      </c>
      <c r="D96" s="18">
        <f>SUM(D93:D95)</f>
        <v>157.59</v>
      </c>
      <c r="E96" s="17"/>
    </row>
    <row r="97" spans="2:5" ht="15">
      <c r="B97" s="12" t="s">
        <v>12</v>
      </c>
      <c r="C97" s="12"/>
      <c r="D97" s="13"/>
      <c r="E97" s="13"/>
    </row>
    <row r="98" spans="2:5" ht="15">
      <c r="B98" s="15"/>
      <c r="C98" s="15" t="s">
        <v>71</v>
      </c>
      <c r="D98" s="16">
        <v>5408</v>
      </c>
      <c r="E98" s="17"/>
    </row>
    <row r="99" spans="2:5" ht="15">
      <c r="B99" s="15"/>
      <c r="C99" s="15" t="s">
        <v>125</v>
      </c>
      <c r="D99" s="16">
        <v>2779.95</v>
      </c>
      <c r="E99" s="17"/>
    </row>
    <row r="100" spans="2:5" ht="15">
      <c r="B100" s="15"/>
      <c r="C100" s="14" t="s">
        <v>72</v>
      </c>
      <c r="D100" s="18">
        <f>SUM(D98:D99)</f>
        <v>8187.95</v>
      </c>
      <c r="E100" s="17"/>
    </row>
    <row r="101" spans="2:5" ht="15">
      <c r="B101" s="12" t="s">
        <v>13</v>
      </c>
      <c r="C101" s="12"/>
      <c r="D101" s="13"/>
      <c r="E101" s="13"/>
    </row>
    <row r="102" spans="2:5" ht="15">
      <c r="B102" s="15"/>
      <c r="C102" s="15" t="s">
        <v>73</v>
      </c>
      <c r="D102" s="16">
        <v>14.37</v>
      </c>
      <c r="E102" s="17"/>
    </row>
    <row r="103" spans="2:5" ht="15">
      <c r="B103" s="15"/>
      <c r="C103" s="15" t="s">
        <v>45</v>
      </c>
      <c r="D103" s="16">
        <v>11</v>
      </c>
      <c r="E103" s="17"/>
    </row>
    <row r="104" spans="2:5" ht="15">
      <c r="B104" s="15"/>
      <c r="C104" s="15" t="s">
        <v>74</v>
      </c>
      <c r="D104" s="16">
        <v>6.45</v>
      </c>
      <c r="E104" s="17"/>
    </row>
    <row r="105" spans="2:5" ht="15">
      <c r="B105" s="15"/>
      <c r="C105" s="15" t="s">
        <v>75</v>
      </c>
      <c r="D105" s="16">
        <v>10.47</v>
      </c>
      <c r="E105" s="17"/>
    </row>
    <row r="106" spans="2:5" ht="15">
      <c r="B106" s="15"/>
      <c r="C106" s="14" t="s">
        <v>76</v>
      </c>
      <c r="D106" s="18">
        <f>SUM(D102:D105)</f>
        <v>42.29</v>
      </c>
      <c r="E106" s="17"/>
    </row>
    <row r="107" spans="2:5" ht="15">
      <c r="B107" s="12" t="s">
        <v>14</v>
      </c>
      <c r="C107" s="12"/>
      <c r="D107" s="13"/>
      <c r="E107" s="13"/>
    </row>
    <row r="108" spans="2:5" ht="15">
      <c r="B108" s="15"/>
      <c r="C108" s="15" t="s">
        <v>78</v>
      </c>
      <c r="D108" s="16">
        <v>270</v>
      </c>
      <c r="E108" s="17"/>
    </row>
    <row r="109" spans="2:5" ht="15">
      <c r="B109" s="15"/>
      <c r="C109" s="15" t="s">
        <v>79</v>
      </c>
      <c r="D109" s="16">
        <v>175.09</v>
      </c>
      <c r="E109" s="17"/>
    </row>
    <row r="110" spans="2:5" ht="15">
      <c r="B110" s="15"/>
      <c r="C110" s="14" t="s">
        <v>80</v>
      </c>
      <c r="D110" s="18">
        <f>SUM(D108:D109)</f>
        <v>445.09000000000003</v>
      </c>
      <c r="E110" s="17"/>
    </row>
    <row r="111" spans="2:5" ht="15">
      <c r="B111" s="12" t="s">
        <v>15</v>
      </c>
      <c r="C111" s="12"/>
      <c r="D111" s="13"/>
      <c r="E111" s="13"/>
    </row>
    <row r="112" spans="2:5" ht="15">
      <c r="B112" s="15"/>
      <c r="C112" s="15" t="s">
        <v>81</v>
      </c>
      <c r="D112" s="16">
        <v>4</v>
      </c>
      <c r="E112" s="17"/>
    </row>
    <row r="113" spans="2:5" ht="15">
      <c r="B113" s="15"/>
      <c r="C113" s="15" t="s">
        <v>82</v>
      </c>
      <c r="D113" s="16">
        <v>20.399999999999999</v>
      </c>
      <c r="E113" s="17"/>
    </row>
    <row r="114" spans="2:5" ht="15">
      <c r="B114" s="15"/>
      <c r="C114" s="15" t="s">
        <v>83</v>
      </c>
      <c r="D114" s="16">
        <v>116.86</v>
      </c>
      <c r="E114" s="26" t="s">
        <v>154</v>
      </c>
    </row>
    <row r="115" spans="2:5" ht="15">
      <c r="B115" s="15"/>
      <c r="C115" s="15" t="s">
        <v>45</v>
      </c>
      <c r="D115" s="16">
        <v>10.9</v>
      </c>
      <c r="E115" s="17"/>
    </row>
    <row r="116" spans="2:5" ht="15">
      <c r="B116" s="15"/>
      <c r="C116" s="15" t="s">
        <v>84</v>
      </c>
      <c r="D116" s="16">
        <v>41</v>
      </c>
      <c r="E116" s="17"/>
    </row>
    <row r="117" spans="2:5" ht="15">
      <c r="B117" s="15"/>
      <c r="C117" s="15" t="s">
        <v>13</v>
      </c>
      <c r="D117" s="16">
        <v>1557.42</v>
      </c>
      <c r="E117" s="17"/>
    </row>
    <row r="118" spans="2:5" ht="15">
      <c r="B118" s="15"/>
      <c r="C118" s="25" t="s">
        <v>77</v>
      </c>
      <c r="D118" s="16">
        <v>45</v>
      </c>
      <c r="E118" s="26" t="s">
        <v>152</v>
      </c>
    </row>
    <row r="119" spans="2:5" ht="15">
      <c r="B119" s="15"/>
      <c r="C119" s="15" t="s">
        <v>85</v>
      </c>
      <c r="D119" s="16">
        <v>323.45</v>
      </c>
      <c r="E119" s="17"/>
    </row>
    <row r="120" spans="2:5" ht="15">
      <c r="B120" s="15"/>
      <c r="C120" s="15" t="s">
        <v>86</v>
      </c>
      <c r="D120" s="16">
        <v>62.99</v>
      </c>
      <c r="E120" s="17"/>
    </row>
    <row r="121" spans="2:5" ht="15">
      <c r="B121" s="15"/>
      <c r="C121" s="15" t="s">
        <v>87</v>
      </c>
      <c r="D121" s="16">
        <v>36</v>
      </c>
      <c r="E121" s="26" t="s">
        <v>153</v>
      </c>
    </row>
    <row r="122" spans="2:5" ht="15">
      <c r="B122" s="15"/>
      <c r="C122" s="15" t="s">
        <v>88</v>
      </c>
      <c r="D122" s="16">
        <v>197.99</v>
      </c>
      <c r="E122" s="26" t="s">
        <v>155</v>
      </c>
    </row>
    <row r="123" spans="2:5" ht="15">
      <c r="B123" s="15"/>
      <c r="C123" s="14" t="s">
        <v>89</v>
      </c>
      <c r="D123" s="18">
        <f>SUM(D112:D122)</f>
        <v>2416.0100000000002</v>
      </c>
      <c r="E123" s="17"/>
    </row>
    <row r="124" spans="2:5" ht="15">
      <c r="B124" s="12" t="s">
        <v>16</v>
      </c>
      <c r="C124" s="12"/>
      <c r="D124" s="13"/>
      <c r="E124" s="13"/>
    </row>
    <row r="125" spans="2:5" ht="15">
      <c r="B125" s="15"/>
      <c r="C125" s="15" t="s">
        <v>90</v>
      </c>
      <c r="D125" s="16">
        <v>371.58</v>
      </c>
      <c r="E125" s="17"/>
    </row>
    <row r="126" spans="2:5" ht="15">
      <c r="B126" s="15"/>
      <c r="C126" s="14" t="s">
        <v>91</v>
      </c>
      <c r="D126" s="18">
        <f>SUM(D125)</f>
        <v>371.58</v>
      </c>
      <c r="E126" s="17"/>
    </row>
    <row r="127" spans="2:5" ht="15">
      <c r="B127" s="12" t="s">
        <v>17</v>
      </c>
      <c r="C127" s="12"/>
      <c r="D127" s="13"/>
      <c r="E127" s="13"/>
    </row>
    <row r="128" spans="2:5" ht="15">
      <c r="B128" s="15"/>
      <c r="C128" s="15" t="s">
        <v>92</v>
      </c>
      <c r="D128" s="16">
        <v>10323.93</v>
      </c>
      <c r="E128" s="17"/>
    </row>
    <row r="129" spans="2:5" ht="15">
      <c r="B129" s="15"/>
      <c r="C129" s="14" t="s">
        <v>93</v>
      </c>
      <c r="D129" s="18">
        <f>SUM(D128:D128)</f>
        <v>10323.93</v>
      </c>
      <c r="E129" s="17"/>
    </row>
    <row r="130" spans="2:5" ht="15">
      <c r="B130" s="12" t="s">
        <v>18</v>
      </c>
      <c r="C130" s="12"/>
      <c r="D130" s="13"/>
      <c r="E130" s="13"/>
    </row>
    <row r="131" spans="2:5" ht="15">
      <c r="B131" s="15"/>
      <c r="C131" s="15" t="s">
        <v>92</v>
      </c>
      <c r="D131" s="16">
        <v>14.3</v>
      </c>
      <c r="E131" s="17"/>
    </row>
    <row r="132" spans="2:5" ht="15">
      <c r="B132" s="15"/>
      <c r="C132" s="14" t="s">
        <v>94</v>
      </c>
      <c r="D132" s="18">
        <f>SUM(D131)</f>
        <v>14.3</v>
      </c>
      <c r="E132" s="17"/>
    </row>
    <row r="133" spans="2:5" ht="15">
      <c r="B133" s="12" t="s">
        <v>19</v>
      </c>
      <c r="C133" s="12"/>
      <c r="D133" s="13"/>
      <c r="E133" s="13"/>
    </row>
    <row r="134" spans="2:5" ht="15">
      <c r="B134" s="15"/>
      <c r="C134" s="15" t="s">
        <v>95</v>
      </c>
      <c r="D134" s="16">
        <v>135</v>
      </c>
      <c r="E134" s="17"/>
    </row>
    <row r="135" spans="2:5" ht="15">
      <c r="B135" s="15"/>
      <c r="C135" s="15" t="s">
        <v>96</v>
      </c>
      <c r="D135" s="16">
        <v>5522.6</v>
      </c>
      <c r="E135" s="17"/>
    </row>
    <row r="136" spans="2:5" ht="15">
      <c r="B136" s="15"/>
      <c r="C136" s="15" t="s">
        <v>97</v>
      </c>
      <c r="D136" s="16">
        <v>119</v>
      </c>
      <c r="E136" s="17"/>
    </row>
    <row r="137" spans="2:5" ht="15">
      <c r="B137" s="15"/>
      <c r="C137" s="14" t="s">
        <v>98</v>
      </c>
      <c r="D137" s="18">
        <f>SUM(D134:D136)</f>
        <v>5776.6</v>
      </c>
      <c r="E137" s="26" t="s">
        <v>151</v>
      </c>
    </row>
    <row r="138" spans="2:5" ht="15">
      <c r="B138" s="12" t="s">
        <v>20</v>
      </c>
      <c r="C138" s="12"/>
      <c r="D138" s="13"/>
      <c r="E138" s="13"/>
    </row>
    <row r="139" spans="2:5" ht="15">
      <c r="B139" s="15"/>
      <c r="C139" s="15" t="s">
        <v>45</v>
      </c>
      <c r="D139" s="16">
        <v>55.89</v>
      </c>
      <c r="E139" s="26" t="s">
        <v>150</v>
      </c>
    </row>
    <row r="140" spans="2:5" ht="15">
      <c r="B140" s="15"/>
      <c r="C140" s="14" t="s">
        <v>99</v>
      </c>
      <c r="D140" s="18">
        <f>SUM(D139)</f>
        <v>55.89</v>
      </c>
      <c r="E140" s="17"/>
    </row>
    <row r="141" spans="2:5" ht="15">
      <c r="B141" s="12" t="s">
        <v>21</v>
      </c>
      <c r="C141" s="12"/>
      <c r="D141" s="13"/>
      <c r="E141" s="13"/>
    </row>
    <row r="142" spans="2:5" ht="15">
      <c r="B142" s="15"/>
      <c r="C142" s="15" t="s">
        <v>100</v>
      </c>
      <c r="D142" s="16">
        <v>13</v>
      </c>
      <c r="E142" s="17"/>
    </row>
    <row r="143" spans="2:5" ht="15">
      <c r="B143" s="15"/>
      <c r="C143" s="15" t="s">
        <v>101</v>
      </c>
      <c r="D143" s="16">
        <v>4</v>
      </c>
      <c r="E143" s="17"/>
    </row>
    <row r="144" spans="2:5" ht="15">
      <c r="B144" s="15"/>
      <c r="C144" s="15" t="s">
        <v>102</v>
      </c>
      <c r="D144" s="16">
        <v>1063.82</v>
      </c>
      <c r="E144" s="26" t="s">
        <v>151</v>
      </c>
    </row>
    <row r="145" spans="2:5" ht="15">
      <c r="B145" s="15"/>
      <c r="C145" s="14" t="s">
        <v>103</v>
      </c>
      <c r="D145" s="18">
        <f>SUM(D142:D144)</f>
        <v>1080.82</v>
      </c>
      <c r="E145" s="17"/>
    </row>
    <row r="146" spans="2:5" ht="15">
      <c r="B146" s="12" t="s">
        <v>22</v>
      </c>
      <c r="C146" s="12"/>
      <c r="D146" s="13"/>
      <c r="E146" s="13"/>
    </row>
    <row r="147" spans="2:5" ht="15">
      <c r="B147" s="15"/>
      <c r="C147" s="15" t="s">
        <v>104</v>
      </c>
      <c r="D147" s="16">
        <v>42.83</v>
      </c>
      <c r="E147" s="17"/>
    </row>
    <row r="148" spans="2:5" ht="15">
      <c r="B148" s="15"/>
      <c r="C148" s="15" t="s">
        <v>105</v>
      </c>
      <c r="D148" s="16">
        <v>49.99</v>
      </c>
      <c r="E148" s="17"/>
    </row>
    <row r="149" spans="2:5" ht="15">
      <c r="B149" s="15"/>
      <c r="C149" s="15" t="s">
        <v>106</v>
      </c>
      <c r="D149" s="16">
        <v>326.08999999999997</v>
      </c>
      <c r="E149" s="17"/>
    </row>
    <row r="150" spans="2:5" ht="15">
      <c r="B150" s="15"/>
      <c r="C150" s="15" t="s">
        <v>45</v>
      </c>
      <c r="D150" s="16">
        <v>405.44</v>
      </c>
      <c r="E150" s="17"/>
    </row>
    <row r="151" spans="2:5" ht="15">
      <c r="B151" s="15"/>
      <c r="C151" s="15" t="s">
        <v>107</v>
      </c>
      <c r="D151" s="16">
        <v>103.26</v>
      </c>
      <c r="E151" s="17"/>
    </row>
    <row r="152" spans="2:5" ht="15">
      <c r="B152" s="15"/>
      <c r="C152" s="15" t="s">
        <v>108</v>
      </c>
      <c r="D152" s="16">
        <v>41.99</v>
      </c>
      <c r="E152" s="17"/>
    </row>
    <row r="153" spans="2:5" ht="15">
      <c r="B153" s="15"/>
      <c r="C153" s="14" t="s">
        <v>109</v>
      </c>
      <c r="D153" s="18">
        <f>SUM(D147:D152)</f>
        <v>969.59999999999991</v>
      </c>
      <c r="E153" s="26"/>
    </row>
    <row r="155" spans="2:5" ht="15">
      <c r="B155" s="6"/>
      <c r="C155" s="21" t="s">
        <v>123</v>
      </c>
      <c r="D155" s="22">
        <f>D43+D47+D50+D53+D57+D60+D68+D80+D91+D96+D100+D106+D110+D123+D126+D129+D132+D137+D140+D145+D153</f>
        <v>39443.840000000004</v>
      </c>
    </row>
    <row r="156" spans="2:5" ht="15">
      <c r="B156" s="6"/>
      <c r="C156" s="3"/>
      <c r="D156" s="23"/>
    </row>
    <row r="157" spans="2:5" ht="15">
      <c r="B157" s="6"/>
      <c r="C157" s="21" t="s">
        <v>124</v>
      </c>
      <c r="D157" s="22">
        <f>D155-D100-D129</f>
        <v>20931.960000000003</v>
      </c>
    </row>
  </sheetData>
  <mergeCells count="1">
    <mergeCell ref="B5:E5"/>
  </mergeCells>
  <hyperlinks>
    <hyperlink ref="C7" r:id="rId1"/>
  </hyperlinks>
  <pageMargins left="0.7" right="0.7" top="0.75" bottom="0.75" header="0.3" footer="0.3"/>
  <pageSetup paperSize="9" orientation="portrait" horizontalDpi="4294967292" verticalDpi="4294967292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Lipiec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 Szafranski</cp:lastModifiedBy>
  <dcterms:created xsi:type="dcterms:W3CDTF">2013-08-25T16:57:40Z</dcterms:created>
  <dcterms:modified xsi:type="dcterms:W3CDTF">2013-08-28T16:53:45Z</dcterms:modified>
</cp:coreProperties>
</file>