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WODA - koszty" sheetId="1" r:id="rId1"/>
  </sheets>
  <definedNames>
    <definedName name="CW">'WODA - koszty'!$B$4</definedName>
    <definedName name="ZW">'WODA - koszty'!$B$3</definedName>
  </definedNames>
  <calcPr fullCalcOnLoad="1"/>
</workbook>
</file>

<file path=xl/sharedStrings.xml><?xml version="1.0" encoding="utf-8"?>
<sst xmlns="http://schemas.openxmlformats.org/spreadsheetml/2006/main" count="28" uniqueCount="27">
  <si>
    <t>Zużycie ZW</t>
  </si>
  <si>
    <t>Zużycie CW</t>
  </si>
  <si>
    <t>Co?</t>
  </si>
  <si>
    <t>Stan ZW przed</t>
  </si>
  <si>
    <t>Stan CW przed</t>
  </si>
  <si>
    <t>Stan ZW po</t>
  </si>
  <si>
    <t>Stan CW po</t>
  </si>
  <si>
    <t>Koszt ZW</t>
  </si>
  <si>
    <t>Koszt CW</t>
  </si>
  <si>
    <t>Koszt m3 ZW:</t>
  </si>
  <si>
    <t>Koszt m3 CW:</t>
  </si>
  <si>
    <t>/ m3</t>
  </si>
  <si>
    <t>Komentarz</t>
  </si>
  <si>
    <t>Prysznic - pełny, ciepły [10 minut]</t>
  </si>
  <si>
    <t>Dziennie</t>
  </si>
  <si>
    <t>Miesięcznie</t>
  </si>
  <si>
    <t>Rocznie</t>
  </si>
  <si>
    <t>Tygodniowo</t>
  </si>
  <si>
    <t>Koszt roczny</t>
  </si>
  <si>
    <t>Oszczędność roczna</t>
  </si>
  <si>
    <t>W stosunku do 10-minutowego prysznica</t>
  </si>
  <si>
    <t>Zużycie i koszty wody</t>
  </si>
  <si>
    <t>Koszt całkowity</t>
  </si>
  <si>
    <t>Zimna 
[litry]</t>
  </si>
  <si>
    <t>Ciepła 
[litry]</t>
  </si>
  <si>
    <t>Suma 
litrów</t>
  </si>
  <si>
    <t>Prysznic - na pół gwizdka, chłodniejszy [5 minut]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</si>
</sst>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00\ &quot;zł&quot;;[Red]\-#,##0.0000\ &quot;zł&quot;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 quotePrefix="1">
      <alignment/>
    </xf>
    <xf numFmtId="8" fontId="0" fillId="33" borderId="0" xfId="0" applyNumberFormat="1" applyFill="1" applyAlignment="1">
      <alignment/>
    </xf>
    <xf numFmtId="8" fontId="0" fillId="0" borderId="0" xfId="0" applyNumberFormat="1" applyFill="1" applyAlignment="1">
      <alignment/>
    </xf>
    <xf numFmtId="8" fontId="35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164" fontId="35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6:M11" comment="" totalsRowShown="0">
  <autoFilter ref="A6:M11"/>
  <tableColumns count="13">
    <tableColumn id="1" name="Co?"/>
    <tableColumn id="2" name="Stan ZW przed"/>
    <tableColumn id="3" name="Stan CW przed"/>
    <tableColumn id="4" name="Stan ZW po"/>
    <tableColumn id="5" name="Stan CW po"/>
    <tableColumn id="6" name="Zużycie ZW"/>
    <tableColumn id="7" name="Zużycie CW"/>
    <tableColumn id="11" name="Zimna _x000A_[litry]"/>
    <tableColumn id="12" name="Ciepła _x000A_[litry]"/>
    <tableColumn id="13" name="Suma _x000A_litrów"/>
    <tableColumn id="8" name="Koszt ZW"/>
    <tableColumn id="9" name="Koszt CW"/>
    <tableColumn id="10" name="Koszt całkowit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O6:U11" comment="" totalsRowShown="0">
  <autoFilter ref="O6:U11"/>
  <tableColumns count="7">
    <tableColumn id="1" name="Dziennie"/>
    <tableColumn id="2" name="Tygodniowo"/>
    <tableColumn id="3" name="Miesięcznie"/>
    <tableColumn id="4" name="Rocznie"/>
    <tableColumn id="5" name="Koszt roczny"/>
    <tableColumn id="6" name="Oszczędność roczna"/>
    <tableColumn id="7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5" outlineLevelCol="1"/>
  <cols>
    <col min="1" max="1" width="42.57421875" style="0" customWidth="1"/>
    <col min="2" max="2" width="15.7109375" style="0" customWidth="1" outlineLevel="1"/>
    <col min="3" max="3" width="15.8515625" style="0" customWidth="1" outlineLevel="1"/>
    <col min="4" max="4" width="13.00390625" style="0" customWidth="1" outlineLevel="1"/>
    <col min="5" max="5" width="13.140625" style="0" customWidth="1" outlineLevel="1"/>
    <col min="6" max="6" width="13.00390625" style="0" customWidth="1" outlineLevel="1"/>
    <col min="7" max="7" width="13.140625" style="0" customWidth="1" outlineLevel="1"/>
    <col min="8" max="8" width="8.7109375" style="0" customWidth="1" outlineLevel="1"/>
    <col min="9" max="9" width="8.8515625" style="0" customWidth="1" outlineLevel="1"/>
    <col min="10" max="10" width="8.57421875" style="0" customWidth="1" outlineLevel="1"/>
    <col min="11" max="11" width="11.140625" style="0" customWidth="1" outlineLevel="1"/>
    <col min="12" max="12" width="11.28125" style="0" customWidth="1" outlineLevel="1"/>
    <col min="13" max="13" width="12.421875" style="0" customWidth="1"/>
    <col min="14" max="14" width="2.57421875" style="0" customWidth="1"/>
    <col min="15" max="15" width="9.140625" style="0" customWidth="1"/>
    <col min="16" max="16" width="12.00390625" style="0" customWidth="1"/>
    <col min="17" max="17" width="11.7109375" style="0" customWidth="1"/>
    <col min="18" max="18" width="8.421875" style="0" customWidth="1"/>
    <col min="19" max="19" width="12.140625" style="0" customWidth="1"/>
    <col min="20" max="20" width="12.57421875" style="0" customWidth="1"/>
    <col min="21" max="21" width="39.57421875" style="0" customWidth="1"/>
  </cols>
  <sheetData>
    <row r="1" ht="21">
      <c r="A1" s="13" t="s">
        <v>21</v>
      </c>
    </row>
    <row r="3" spans="1:3" ht="15">
      <c r="A3" s="3" t="s">
        <v>9</v>
      </c>
      <c r="B3" s="6">
        <v>9.97</v>
      </c>
      <c r="C3" s="5" t="s">
        <v>11</v>
      </c>
    </row>
    <row r="4" spans="1:3" ht="15">
      <c r="A4" s="3" t="s">
        <v>10</v>
      </c>
      <c r="B4" s="6">
        <v>16.6</v>
      </c>
      <c r="C4" s="5" t="s">
        <v>11</v>
      </c>
    </row>
    <row r="6" spans="1:21" ht="30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0</v>
      </c>
      <c r="G6" s="12" t="s">
        <v>1</v>
      </c>
      <c r="H6" s="9" t="s">
        <v>23</v>
      </c>
      <c r="I6" s="9" t="s">
        <v>24</v>
      </c>
      <c r="J6" s="9" t="s">
        <v>25</v>
      </c>
      <c r="K6" s="12" t="s">
        <v>7</v>
      </c>
      <c r="L6" s="12" t="s">
        <v>8</v>
      </c>
      <c r="M6" s="9" t="s">
        <v>22</v>
      </c>
      <c r="N6" s="12"/>
      <c r="O6" s="12" t="s">
        <v>14</v>
      </c>
      <c r="P6" s="12" t="s">
        <v>17</v>
      </c>
      <c r="Q6" s="12" t="s">
        <v>15</v>
      </c>
      <c r="R6" s="12" t="s">
        <v>16</v>
      </c>
      <c r="S6" s="12" t="s">
        <v>18</v>
      </c>
      <c r="T6" s="9" t="s">
        <v>19</v>
      </c>
      <c r="U6" s="12" t="s">
        <v>12</v>
      </c>
    </row>
    <row r="7" spans="1:20" ht="15">
      <c r="A7" s="1" t="s">
        <v>13</v>
      </c>
      <c r="B7" s="11">
        <v>39.862</v>
      </c>
      <c r="C7" s="11">
        <v>39.885</v>
      </c>
      <c r="D7" s="11">
        <v>39.91</v>
      </c>
      <c r="E7" s="11">
        <v>39.964</v>
      </c>
      <c r="F7">
        <f>'WODA - koszty'!$D7-'WODA - koszty'!$B7</f>
        <v>0.047999999999994714</v>
      </c>
      <c r="G7">
        <f>'WODA - koszty'!$E7-'WODA - koszty'!$C7</f>
        <v>0.07900000000000063</v>
      </c>
      <c r="H7">
        <f>'WODA - koszty'!$F7*1000</f>
        <v>47.999999999994714</v>
      </c>
      <c r="I7">
        <f>'WODA - koszty'!$G7*1000</f>
        <v>79.00000000000063</v>
      </c>
      <c r="J7">
        <f>SUM('WODA - koszty'!$H7:$I7)</f>
        <v>126.99999999999534</v>
      </c>
      <c r="K7" s="7">
        <f>'WODA - koszty'!$F7*ZW</f>
        <v>0.4785599999999473</v>
      </c>
      <c r="L7" s="7">
        <f>'WODA - koszty'!$G7*CW+'WODA - koszty'!$G7*ZW</f>
        <v>2.099030000000017</v>
      </c>
      <c r="M7" s="8">
        <f>SUM('WODA - koszty'!$K7:$L7)</f>
        <v>2.5775899999999643</v>
      </c>
      <c r="O7">
        <v>1</v>
      </c>
      <c r="P7">
        <f>O7*7</f>
        <v>7</v>
      </c>
      <c r="Q7">
        <f>O7*30</f>
        <v>30</v>
      </c>
      <c r="R7">
        <f>O7*365</f>
        <v>365</v>
      </c>
      <c r="S7" s="10">
        <f>'WODA - koszty'!$M7*R7</f>
        <v>940.820349999987</v>
      </c>
      <c r="T7" s="2"/>
    </row>
    <row r="8" spans="1:21" ht="15">
      <c r="A8" s="1" t="s">
        <v>26</v>
      </c>
      <c r="B8" s="11">
        <v>64.6365</v>
      </c>
      <c r="C8" s="11">
        <v>58.386</v>
      </c>
      <c r="D8" s="11">
        <v>64.658</v>
      </c>
      <c r="E8" s="11">
        <v>58.406</v>
      </c>
      <c r="F8">
        <f>'WODA - koszty'!$D8-'WODA - koszty'!$B8</f>
        <v>0.021500000000003183</v>
      </c>
      <c r="G8">
        <f>'WODA - koszty'!$E8-'WODA - koszty'!$C8</f>
        <v>0.01999999999999602</v>
      </c>
      <c r="H8">
        <f>'WODA - koszty'!$F8*1000</f>
        <v>21.500000000003183</v>
      </c>
      <c r="I8">
        <f>'WODA - koszty'!$G8*1000</f>
        <v>19.99999999999602</v>
      </c>
      <c r="J8">
        <f>SUM('WODA - koszty'!$H8:$I8)</f>
        <v>41.499999999999204</v>
      </c>
      <c r="K8" s="7">
        <f>'WODA - koszty'!$F8*ZW</f>
        <v>0.21435500000003174</v>
      </c>
      <c r="L8" s="7">
        <f>'WODA - koszty'!$G8*CW+'WODA - koszty'!$G8*ZW</f>
        <v>0.5313999999998943</v>
      </c>
      <c r="M8" s="8">
        <f>SUM('WODA - koszty'!$K8:$L8)</f>
        <v>0.745754999999926</v>
      </c>
      <c r="O8">
        <v>1</v>
      </c>
      <c r="P8">
        <v>7</v>
      </c>
      <c r="Q8">
        <v>30</v>
      </c>
      <c r="R8">
        <v>365</v>
      </c>
      <c r="S8" s="10">
        <f>'WODA - koszty'!$M8*R8</f>
        <v>272.200574999973</v>
      </c>
      <c r="T8" s="2">
        <f>S7-'WODA - koszty'!$S8</f>
        <v>668.619775000014</v>
      </c>
      <c r="U8" t="s">
        <v>20</v>
      </c>
    </row>
    <row r="9" spans="1:20" ht="15">
      <c r="A9" s="1"/>
      <c r="M9" s="1"/>
      <c r="S9" s="1"/>
      <c r="T9" s="2"/>
    </row>
    <row r="10" spans="1:20" ht="15">
      <c r="A10" s="1"/>
      <c r="M10" s="1"/>
      <c r="S10" s="10"/>
      <c r="T10" s="2"/>
    </row>
    <row r="11" spans="1:20" ht="15">
      <c r="A11" s="1"/>
      <c r="M11" s="1"/>
      <c r="S11" s="1"/>
      <c r="T11" s="2"/>
    </row>
    <row r="12" spans="19:20" ht="15">
      <c r="S12" s="1"/>
      <c r="T12" s="2"/>
    </row>
    <row r="13" spans="19:20" ht="15">
      <c r="S13" s="1"/>
      <c r="T13" s="2"/>
    </row>
    <row r="14" spans="19:20" ht="15">
      <c r="S14" s="1"/>
      <c r="T14" s="2"/>
    </row>
    <row r="15" spans="19:20" ht="15">
      <c r="S15" s="1"/>
      <c r="T15" s="2"/>
    </row>
    <row r="16" spans="19:20" ht="15">
      <c r="S16" s="1"/>
      <c r="T16" s="2"/>
    </row>
    <row r="17" spans="19:20" ht="15">
      <c r="S17" s="1"/>
      <c r="T17" s="2"/>
    </row>
    <row r="18" spans="19:20" ht="15">
      <c r="S18" s="1"/>
      <c r="T18" s="2"/>
    </row>
    <row r="19" spans="19:20" ht="15">
      <c r="S19" s="1"/>
      <c r="T19" s="2"/>
    </row>
    <row r="20" spans="19:20" ht="15">
      <c r="S20" s="1"/>
      <c r="T20" s="2"/>
    </row>
    <row r="21" spans="19:20" ht="15">
      <c r="S21" s="1"/>
      <c r="T21" s="2"/>
    </row>
    <row r="22" spans="19:20" ht="15">
      <c r="S22" s="1"/>
      <c r="T22" s="2"/>
    </row>
    <row r="23" spans="19:20" ht="15">
      <c r="S23" s="1"/>
      <c r="T23" s="2"/>
    </row>
    <row r="24" spans="19:20" ht="15">
      <c r="S24" s="1"/>
      <c r="T24" s="2"/>
    </row>
    <row r="28" spans="16:17" ht="15">
      <c r="P28" s="4"/>
      <c r="Q28" s="4"/>
    </row>
    <row r="29" spans="16:17" ht="15">
      <c r="P29" s="4"/>
      <c r="Q29" s="4"/>
    </row>
    <row r="31" ht="15">
      <c r="Q31" s="4"/>
    </row>
  </sheetData>
  <sheetProtection/>
  <printOptions/>
  <pageMargins left="0.7" right="0.7" top="0.75" bottom="0.75" header="0.3" footer="0.3"/>
  <pageSetup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2012-01-01T21:18:30Z</dcterms:created>
  <dcterms:modified xsi:type="dcterms:W3CDTF">2012-07-17T15:53:30Z</dcterms:modified>
  <cp:category/>
  <cp:version/>
  <cp:contentType/>
  <cp:contentStatus/>
</cp:coreProperties>
</file>