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WODA - koszty" sheetId="4" r:id="rId1"/>
  </sheets>
  <definedNames>
    <definedName name="CW">'WODA - koszty'!$B$4</definedName>
    <definedName name="ZW">'WODA - koszty'!$B$3</definedName>
  </definedNames>
  <calcPr calcId="145621"/>
</workbook>
</file>

<file path=xl/calcChain.xml><?xml version="1.0" encoding="utf-8"?>
<calcChain xmlns="http://schemas.openxmlformats.org/spreadsheetml/2006/main">
  <c r="R7" i="4" l="1"/>
  <c r="Q7" i="4"/>
  <c r="P7" i="4"/>
  <c r="G8" i="4"/>
  <c r="L8" i="4" s="1"/>
  <c r="F8" i="4"/>
  <c r="K8" i="4" s="1"/>
  <c r="H8" i="4" l="1"/>
  <c r="I8" i="4"/>
  <c r="M8" i="4"/>
  <c r="S8" i="4" s="1"/>
  <c r="T8" i="4" s="1"/>
  <c r="J8" i="4" l="1"/>
  <c r="G7" i="4"/>
  <c r="F7" i="4"/>
  <c r="K7" i="4" l="1"/>
  <c r="H7" i="4"/>
  <c r="L7" i="4"/>
  <c r="I7" i="4"/>
  <c r="M7" i="4" l="1"/>
  <c r="S7" i="4" s="1"/>
  <c r="J7" i="4"/>
</calcChain>
</file>

<file path=xl/sharedStrings.xml><?xml version="1.0" encoding="utf-8"?>
<sst xmlns="http://schemas.openxmlformats.org/spreadsheetml/2006/main" count="28" uniqueCount="27">
  <si>
    <t>Zużycie ZW</t>
  </si>
  <si>
    <t>Zużycie CW</t>
  </si>
  <si>
    <t>Co?</t>
  </si>
  <si>
    <t>Stan ZW przed</t>
  </si>
  <si>
    <t>Stan CW przed</t>
  </si>
  <si>
    <t>Stan ZW po</t>
  </si>
  <si>
    <t>Stan CW po</t>
  </si>
  <si>
    <t>Koszt ZW</t>
  </si>
  <si>
    <t>Koszt CW</t>
  </si>
  <si>
    <t>Koszt m3 ZW:</t>
  </si>
  <si>
    <t>Koszt m3 CW:</t>
  </si>
  <si>
    <t>/ m3</t>
  </si>
  <si>
    <t>Komentarz</t>
  </si>
  <si>
    <t>Prysznic - pełny, ciepły [10 minut]</t>
  </si>
  <si>
    <t>Dziennie</t>
  </si>
  <si>
    <t>Miesięcznie</t>
  </si>
  <si>
    <t>Rocznie</t>
  </si>
  <si>
    <t>Tygodniowo</t>
  </si>
  <si>
    <t>Koszt roczny</t>
  </si>
  <si>
    <t>Oszczędność roczna</t>
  </si>
  <si>
    <t>W stosunku do 10-minutowego prysznica</t>
  </si>
  <si>
    <t>Zużycie i koszty wody</t>
  </si>
  <si>
    <t>Koszt całkowity</t>
  </si>
  <si>
    <t>Zimna 
[litry]</t>
  </si>
  <si>
    <t>Ciepła 
[litry]</t>
  </si>
  <si>
    <t>Suma 
litrów</t>
  </si>
  <si>
    <t>Prysznic - na pół gwizdka, chłodniejszy [5 minut]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</si>
</sst>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8" fontId="0" fillId="0" borderId="0" xfId="0" applyNumberFormat="1"/>
    <xf numFmtId="0" fontId="0" fillId="0" borderId="0" xfId="0" quotePrefix="1"/>
    <xf numFmtId="8" fontId="0" fillId="2" borderId="0" xfId="0" applyNumberFormat="1" applyFill="1"/>
    <xf numFmtId="8" fontId="0" fillId="0" borderId="0" xfId="0" applyNumberFormat="1" applyFill="1"/>
    <xf numFmtId="8" fontId="1" fillId="0" borderId="0" xfId="0" applyNumberFormat="1" applyFont="1" applyFill="1"/>
    <xf numFmtId="0" fontId="0" fillId="0" borderId="0" xfId="0" applyAlignment="1">
      <alignment vertical="top" wrapText="1"/>
    </xf>
    <xf numFmtId="164" fontId="1" fillId="0" borderId="0" xfId="0" applyNumberFormat="1" applyFont="1"/>
    <xf numFmtId="0" fontId="0" fillId="2" borderId="0" xfId="0" applyFill="1"/>
    <xf numFmtId="0" fontId="0" fillId="0" borderId="0" xfId="0" applyAlignment="1">
      <alignment vertical="top"/>
    </xf>
    <xf numFmtId="0" fontId="2" fillId="0" borderId="0" xfId="0" applyFont="1"/>
  </cellXfs>
  <cellStyles count="1">
    <cellStyle name="Normal" xfId="0" builtinId="0"/>
  </cellStyles>
  <dxfs count="13">
    <dxf>
      <numFmt numFmtId="164" formatCode="_-* #,##0.00\ [$zł-415]_-;\-* #,##0.00\ [$zł-415]_-;_-* &quot;-&quot;??\ [$zł-415]_-;_-@_-"/>
    </dxf>
    <dxf>
      <font>
        <b/>
      </font>
    </dxf>
    <dxf>
      <alignment horizontal="general" vertical="top" textRotation="0" indent="0" justifyLastLine="0" shrinkToFit="0" readingOrder="0"/>
    </dxf>
    <dxf>
      <font>
        <b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</font>
    </dxf>
    <dxf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6:M11" totalsRowShown="0" headerRowDxfId="12">
  <autoFilter ref="A6:M11"/>
  <tableColumns count="13">
    <tableColumn id="1" name="Co?" dataDxfId="11"/>
    <tableColumn id="2" name="Stan ZW przed"/>
    <tableColumn id="3" name="Stan CW przed"/>
    <tableColumn id="4" name="Stan ZW po"/>
    <tableColumn id="5" name="Stan CW po"/>
    <tableColumn id="6" name="Zużycie ZW" dataDxfId="10"/>
    <tableColumn id="7" name="Zużycie CW" dataDxfId="9"/>
    <tableColumn id="11" name="Zimna _x000a_[litry]" dataDxfId="8"/>
    <tableColumn id="12" name="Ciepła _x000a_[litry]" dataDxfId="7"/>
    <tableColumn id="13" name="Suma _x000a_litrów" dataDxfId="6"/>
    <tableColumn id="8" name="Koszt ZW" dataDxfId="5"/>
    <tableColumn id="9" name="Koszt CW" dataDxfId="4"/>
    <tableColumn id="10" name="Koszt całkowity" dataDxfId="3">
      <calculatedColumnFormula>SUM(Table4[[#This Row],[Koszt ZW]:[Koszt CW]])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O6:U11" totalsRowShown="0" headerRowDxfId="2">
  <autoFilter ref="O6:U11"/>
  <tableColumns count="7">
    <tableColumn id="1" name="Dziennie"/>
    <tableColumn id="2" name="Tygodniowo"/>
    <tableColumn id="3" name="Miesięcznie"/>
    <tableColumn id="4" name="Rocznie"/>
    <tableColumn id="5" name="Koszt roczny" dataDxfId="1"/>
    <tableColumn id="6" name="Oszczędność roczna" dataDxfId="0">
      <calculatedColumnFormula>S6-Table2[[#This Row],[Koszt roczny]]</calculatedColumnFormula>
    </tableColumn>
    <tableColumn id="7" name="Komentarz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130" zoomScaleNormal="130" workbookViewId="0">
      <selection activeCell="B1" sqref="B1"/>
    </sheetView>
  </sheetViews>
  <sheetFormatPr defaultRowHeight="15" outlineLevelCol="1" x14ac:dyDescent="0.25"/>
  <cols>
    <col min="1" max="1" width="42.5703125" customWidth="1"/>
    <col min="2" max="2" width="15.7109375" customWidth="1" outlineLevel="1"/>
    <col min="3" max="3" width="15.85546875" customWidth="1" outlineLevel="1"/>
    <col min="4" max="4" width="13" customWidth="1" outlineLevel="1"/>
    <col min="5" max="5" width="13.140625" customWidth="1" outlineLevel="1"/>
    <col min="6" max="6" width="13" customWidth="1" outlineLevel="1"/>
    <col min="7" max="7" width="13.140625" customWidth="1" outlineLevel="1"/>
    <col min="8" max="8" width="8.7109375" customWidth="1" outlineLevel="1"/>
    <col min="9" max="9" width="8.85546875" customWidth="1" outlineLevel="1"/>
    <col min="10" max="10" width="8.5703125" customWidth="1" outlineLevel="1"/>
    <col min="11" max="11" width="11.140625" customWidth="1" outlineLevel="1"/>
    <col min="12" max="12" width="11.28515625" customWidth="1" outlineLevel="1"/>
    <col min="13" max="13" width="12.42578125" customWidth="1"/>
    <col min="14" max="14" width="2.5703125" customWidth="1"/>
    <col min="15" max="15" width="9.140625" customWidth="1"/>
    <col min="16" max="16" width="12" customWidth="1"/>
    <col min="17" max="17" width="11.7109375" customWidth="1"/>
    <col min="18" max="18" width="8.42578125" customWidth="1"/>
    <col min="19" max="19" width="12.140625" customWidth="1"/>
    <col min="20" max="20" width="12.5703125" customWidth="1"/>
    <col min="21" max="21" width="39.5703125" customWidth="1"/>
  </cols>
  <sheetData>
    <row r="1" spans="1:21" ht="21" x14ac:dyDescent="0.35">
      <c r="A1" s="13" t="s">
        <v>21</v>
      </c>
    </row>
    <row r="3" spans="1:21" x14ac:dyDescent="0.25">
      <c r="A3" s="3" t="s">
        <v>9</v>
      </c>
      <c r="B3" s="6">
        <v>9.9700000000000006</v>
      </c>
      <c r="C3" s="5" t="s">
        <v>11</v>
      </c>
    </row>
    <row r="4" spans="1:21" x14ac:dyDescent="0.25">
      <c r="A4" s="3" t="s">
        <v>10</v>
      </c>
      <c r="B4" s="6">
        <v>16.600000000000001</v>
      </c>
      <c r="C4" s="5" t="s">
        <v>11</v>
      </c>
    </row>
    <row r="6" spans="1:21" ht="30" x14ac:dyDescent="0.25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0</v>
      </c>
      <c r="G6" s="12" t="s">
        <v>1</v>
      </c>
      <c r="H6" s="9" t="s">
        <v>23</v>
      </c>
      <c r="I6" s="9" t="s">
        <v>24</v>
      </c>
      <c r="J6" s="9" t="s">
        <v>25</v>
      </c>
      <c r="K6" s="12" t="s">
        <v>7</v>
      </c>
      <c r="L6" s="12" t="s">
        <v>8</v>
      </c>
      <c r="M6" s="9" t="s">
        <v>22</v>
      </c>
      <c r="N6" s="12"/>
      <c r="O6" s="12" t="s">
        <v>14</v>
      </c>
      <c r="P6" s="12" t="s">
        <v>17</v>
      </c>
      <c r="Q6" s="12" t="s">
        <v>15</v>
      </c>
      <c r="R6" s="12" t="s">
        <v>16</v>
      </c>
      <c r="S6" s="12" t="s">
        <v>18</v>
      </c>
      <c r="T6" s="9" t="s">
        <v>19</v>
      </c>
      <c r="U6" s="12" t="s">
        <v>12</v>
      </c>
    </row>
    <row r="7" spans="1:21" x14ac:dyDescent="0.25">
      <c r="A7" s="1" t="s">
        <v>13</v>
      </c>
      <c r="B7" s="11">
        <v>39.862000000000002</v>
      </c>
      <c r="C7" s="11">
        <v>39.884999999999998</v>
      </c>
      <c r="D7" s="11">
        <v>39.909999999999997</v>
      </c>
      <c r="E7" s="11">
        <v>39.963999999999999</v>
      </c>
      <c r="F7">
        <f>Table4[[#This Row],[Stan ZW po]]-Table4[[#This Row],[Stan ZW przed]]</f>
        <v>4.7999999999994714E-2</v>
      </c>
      <c r="G7">
        <f>Table4[[#This Row],[Stan CW po]]-Table4[[#This Row],[Stan CW przed]]</f>
        <v>7.9000000000000625E-2</v>
      </c>
      <c r="H7">
        <f>Table4[[#This Row],[Zużycie ZW]]*1000</f>
        <v>47.999999999994714</v>
      </c>
      <c r="I7">
        <f>Table4[[#This Row],[Zużycie CW]]*1000</f>
        <v>79.000000000000625</v>
      </c>
      <c r="J7">
        <f>SUM(Table4[[#This Row],[Zimna 
'[litry']]:[Ciepła 
'[litry']]])</f>
        <v>126.99999999999534</v>
      </c>
      <c r="K7" s="7">
        <f>Table4[[#This Row],[Zużycie ZW]]*ZW</f>
        <v>0.47855999999994731</v>
      </c>
      <c r="L7" s="7">
        <f>Table4[[#This Row],[Zużycie CW]]*CW+Table4[[#This Row],[Zużycie CW]]*ZW</f>
        <v>2.0990300000000168</v>
      </c>
      <c r="M7" s="8">
        <f>SUM(Table4[[#This Row],[Koszt ZW]:[Koszt CW]])</f>
        <v>2.5775899999999643</v>
      </c>
      <c r="O7">
        <v>1</v>
      </c>
      <c r="P7">
        <f>O7*7</f>
        <v>7</v>
      </c>
      <c r="Q7">
        <f>O7*30</f>
        <v>30</v>
      </c>
      <c r="R7">
        <f>O7*365</f>
        <v>365</v>
      </c>
      <c r="S7" s="10">
        <f>Table4[[#This Row],[Koszt całkowity]]*R7</f>
        <v>940.820349999987</v>
      </c>
      <c r="T7" s="2"/>
    </row>
    <row r="8" spans="1:21" x14ac:dyDescent="0.25">
      <c r="A8" s="1" t="s">
        <v>26</v>
      </c>
      <c r="B8" s="11">
        <v>64.636499999999998</v>
      </c>
      <c r="C8" s="11">
        <v>58.386000000000003</v>
      </c>
      <c r="D8" s="11">
        <v>64.658000000000001</v>
      </c>
      <c r="E8" s="11">
        <v>58.405999999999999</v>
      </c>
      <c r="F8">
        <f>Table4[[#This Row],[Stan ZW po]]-Table4[[#This Row],[Stan ZW przed]]</f>
        <v>2.1500000000003183E-2</v>
      </c>
      <c r="G8">
        <f>Table4[[#This Row],[Stan CW po]]-Table4[[#This Row],[Stan CW przed]]</f>
        <v>1.9999999999996021E-2</v>
      </c>
      <c r="H8">
        <f>Table4[[#This Row],[Zużycie ZW]]*1000</f>
        <v>21.500000000003183</v>
      </c>
      <c r="I8">
        <f>Table4[[#This Row],[Zużycie CW]]*1000</f>
        <v>19.999999999996021</v>
      </c>
      <c r="J8">
        <f>SUM(Table4[[#This Row],[Zimna 
'[litry']]:[Ciepła 
'[litry']]])</f>
        <v>41.499999999999204</v>
      </c>
      <c r="K8" s="7">
        <f>Table4[[#This Row],[Zużycie ZW]]*ZW</f>
        <v>0.21435500000003174</v>
      </c>
      <c r="L8" s="7">
        <f>Table4[[#This Row],[Zużycie CW]]*CW+Table4[[#This Row],[Zużycie CW]]*ZW</f>
        <v>0.53139999999989429</v>
      </c>
      <c r="M8" s="8">
        <f>SUM(Table4[[#This Row],[Koszt ZW]:[Koszt CW]])</f>
        <v>0.745754999999926</v>
      </c>
      <c r="O8">
        <v>1</v>
      </c>
      <c r="P8">
        <v>7</v>
      </c>
      <c r="Q8">
        <v>30</v>
      </c>
      <c r="R8">
        <v>365</v>
      </c>
      <c r="S8" s="10">
        <f>Table4[[#This Row],[Koszt całkowity]]*R8</f>
        <v>272.20057499997301</v>
      </c>
      <c r="T8" s="2">
        <f>S7-Table2[[#This Row],[Koszt roczny]]</f>
        <v>668.61977500001399</v>
      </c>
      <c r="U8" t="s">
        <v>20</v>
      </c>
    </row>
    <row r="9" spans="1:21" x14ac:dyDescent="0.25">
      <c r="A9" s="1"/>
      <c r="M9" s="1"/>
      <c r="S9" s="1"/>
      <c r="T9" s="2"/>
    </row>
    <row r="10" spans="1:21" x14ac:dyDescent="0.25">
      <c r="A10" s="1"/>
      <c r="M10" s="1"/>
      <c r="S10" s="10"/>
      <c r="T10" s="2"/>
    </row>
    <row r="11" spans="1:21" x14ac:dyDescent="0.25">
      <c r="A11" s="1"/>
      <c r="M11" s="1"/>
      <c r="S11" s="1"/>
      <c r="T11" s="2"/>
    </row>
    <row r="12" spans="1:21" x14ac:dyDescent="0.25">
      <c r="S12" s="1"/>
      <c r="T12" s="2"/>
    </row>
    <row r="13" spans="1:21" x14ac:dyDescent="0.25">
      <c r="S13" s="1"/>
      <c r="T13" s="2"/>
    </row>
    <row r="14" spans="1:21" x14ac:dyDescent="0.25">
      <c r="S14" s="1"/>
      <c r="T14" s="2"/>
    </row>
    <row r="15" spans="1:21" x14ac:dyDescent="0.25">
      <c r="S15" s="1"/>
      <c r="T15" s="2"/>
    </row>
    <row r="16" spans="1:21" x14ac:dyDescent="0.25">
      <c r="S16" s="1"/>
      <c r="T16" s="2"/>
    </row>
    <row r="17" spans="16:20" x14ac:dyDescent="0.25">
      <c r="S17" s="1"/>
      <c r="T17" s="2"/>
    </row>
    <row r="18" spans="16:20" x14ac:dyDescent="0.25">
      <c r="S18" s="1"/>
      <c r="T18" s="2"/>
    </row>
    <row r="19" spans="16:20" x14ac:dyDescent="0.25">
      <c r="S19" s="1"/>
      <c r="T19" s="2"/>
    </row>
    <row r="20" spans="16:20" x14ac:dyDescent="0.25">
      <c r="S20" s="1"/>
      <c r="T20" s="2"/>
    </row>
    <row r="21" spans="16:20" x14ac:dyDescent="0.25">
      <c r="S21" s="1"/>
      <c r="T21" s="2"/>
    </row>
    <row r="22" spans="16:20" x14ac:dyDescent="0.25">
      <c r="S22" s="1"/>
      <c r="T22" s="2"/>
    </row>
    <row r="23" spans="16:20" x14ac:dyDescent="0.25">
      <c r="S23" s="1"/>
      <c r="T23" s="2"/>
    </row>
    <row r="24" spans="16:20" x14ac:dyDescent="0.25">
      <c r="S24" s="1"/>
      <c r="T24" s="2"/>
    </row>
    <row r="28" spans="16:20" x14ac:dyDescent="0.25">
      <c r="P28" s="4"/>
      <c r="Q28" s="4"/>
    </row>
    <row r="29" spans="16:20" x14ac:dyDescent="0.25">
      <c r="P29" s="4"/>
      <c r="Q29" s="4"/>
    </row>
    <row r="31" spans="16:20" x14ac:dyDescent="0.25">
      <c r="Q31" s="4"/>
    </row>
  </sheetData>
  <pageMargins left="0.7" right="0.7" top="0.75" bottom="0.75" header="0.3" footer="0.3"/>
  <pageSetup paperSize="9" orientation="portrait" horizontalDpi="4294967293" vertic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WODA - koszty</vt:lpstr>
      <vt:lpstr>CW</vt:lpstr>
      <vt:lpstr>ZW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Michał Szafrański</cp:lastModifiedBy>
  <dcterms:created xsi:type="dcterms:W3CDTF">2012-01-01T21:18:30Z</dcterms:created>
  <dcterms:modified xsi:type="dcterms:W3CDTF">2012-07-17T15:53:06Z</dcterms:modified>
</cp:coreProperties>
</file>