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Kalkulator kosztu czasu" sheetId="1" r:id="rId1"/>
  </sheets>
  <calcPr calcId="145621"/>
</workbook>
</file>

<file path=xl/calcChain.xml><?xml version="1.0" encoding="utf-8"?>
<calcChain xmlns="http://schemas.openxmlformats.org/spreadsheetml/2006/main">
  <c r="C17" i="1" l="1"/>
  <c r="G46" i="1" l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D28" i="1"/>
  <c r="C28" i="1"/>
  <c r="C13" i="1"/>
  <c r="C30" i="1" s="1"/>
  <c r="C19" i="1"/>
  <c r="D30" i="1" l="1"/>
  <c r="I41" i="1"/>
  <c r="J41" i="1"/>
  <c r="J43" i="1"/>
  <c r="I43" i="1"/>
  <c r="J45" i="1"/>
  <c r="I45" i="1"/>
  <c r="D42" i="1"/>
  <c r="D44" i="1"/>
  <c r="D46" i="1"/>
  <c r="D39" i="1"/>
  <c r="D41" i="1"/>
  <c r="D43" i="1"/>
  <c r="D45" i="1"/>
  <c r="D40" i="1"/>
  <c r="D38" i="1"/>
  <c r="D36" i="1"/>
  <c r="D37" i="1"/>
  <c r="J37" i="1"/>
  <c r="I37" i="1"/>
  <c r="J39" i="1"/>
  <c r="I39" i="1"/>
  <c r="I42" i="1"/>
  <c r="J42" i="1"/>
  <c r="I44" i="1"/>
  <c r="J44" i="1"/>
  <c r="I46" i="1"/>
  <c r="J46" i="1"/>
  <c r="I36" i="1"/>
  <c r="I38" i="1"/>
  <c r="I40" i="1"/>
  <c r="J40" i="1"/>
  <c r="J38" i="1"/>
  <c r="J36" i="1"/>
  <c r="C23" i="1"/>
  <c r="K41" i="1" s="1"/>
  <c r="K46" i="1" l="1"/>
  <c r="K36" i="1"/>
  <c r="K39" i="1"/>
  <c r="K37" i="1"/>
  <c r="K45" i="1"/>
  <c r="K42" i="1"/>
  <c r="E42" i="1"/>
  <c r="E44" i="1"/>
  <c r="E46" i="1"/>
  <c r="E40" i="1"/>
  <c r="E41" i="1"/>
  <c r="E43" i="1"/>
  <c r="E45" i="1"/>
  <c r="E39" i="1"/>
  <c r="E37" i="1"/>
  <c r="E38" i="1"/>
  <c r="E36" i="1"/>
  <c r="K44" i="1"/>
  <c r="K40" i="1"/>
  <c r="K43" i="1"/>
  <c r="K38" i="1"/>
</calcChain>
</file>

<file path=xl/sharedStrings.xml><?xml version="1.0" encoding="utf-8"?>
<sst xmlns="http://schemas.openxmlformats.org/spreadsheetml/2006/main" count="37" uniqueCount="36">
  <si>
    <t>Zapraszam na mój blog:</t>
  </si>
  <si>
    <t>http://jakoszczedzacpieniadze.pl</t>
  </si>
  <si>
    <t>Zapraszam na Facebooka:</t>
  </si>
  <si>
    <t>https://www.facebook.com/JakOszczedzacPieniadze</t>
  </si>
  <si>
    <t>Dane do obliczeń</t>
  </si>
  <si>
    <t>Twoje zarobki miesięczne "na rękę" (netto):</t>
  </si>
  <si>
    <t>Ten arkusz umożliwi Ci policzenie ile kosztuje Twój czas. Uzupełnij żółte pola i przekonaj się ile kosztują Cię dziennie rutynowe czynności i ile czasu przeznaczasz na nie co rok.
Arkusz umożliwia wyliczenie kosztu czasu według jednej z dwóch metod prezentowanych na blogu "Jak oszczędzać pieniądze", na którym piszę jak ograniczyć wydatki i jak rozsądnie wydawać pieniądze.
Jeśli arkusz ten będzie dla Ciebie przydatny, to wejdź na mój blog i zamieść proszę krótki komentarz abym wiedział, że moja praca nie idzie na marne :) Zapraszam Cię także do polubienia mojej strony na Facebooku.</t>
  </si>
  <si>
    <t>Ilość godzin pracy dziennie:</t>
  </si>
  <si>
    <t>Ilość dni tygodnia przez które pracujesz:</t>
  </si>
  <si>
    <t>Ilość pracujących tygodni w roku (wlicz płatne urlopy):</t>
  </si>
  <si>
    <t>Liczba przepracowanych godzin rocznie:</t>
  </si>
  <si>
    <t>Metoda 1: Twoje zarobki na godzinę</t>
  </si>
  <si>
    <t>Twoje zarobki "na rękę" rocznie:</t>
  </si>
  <si>
    <t>Ile zarabiasz na godzinę:</t>
  </si>
  <si>
    <t>Metoda 2: Koszt każdej Twojej godziny</t>
  </si>
  <si>
    <t>Średni koszt Twojej godziny:</t>
  </si>
  <si>
    <t>Ilość godzin w roku:</t>
  </si>
  <si>
    <t>Rok zwykły</t>
  </si>
  <si>
    <t>Rok przestępny</t>
  </si>
  <si>
    <t>Koszt i wymiar Twojego czasu</t>
  </si>
  <si>
    <t>Czynność</t>
  </si>
  <si>
    <t>Czas trwania dziennie [minuty]</t>
  </si>
  <si>
    <t>Spisywanie wydatków</t>
  </si>
  <si>
    <t>Oglądanie telewizji</t>
  </si>
  <si>
    <t>Zmywanie naczyń</t>
  </si>
  <si>
    <t>Przygotowywanie obiadu</t>
  </si>
  <si>
    <t>Przeglądanie Internetu</t>
  </si>
  <si>
    <t>Liczba godzin rocznie</t>
  </si>
  <si>
    <t>Liczba minut rocznie</t>
  </si>
  <si>
    <t>Liczba dni rocznie</t>
  </si>
  <si>
    <t>Ile kosztuje Cię wykonywanie codziennych czynności i ile zabiera czasu rocznie</t>
  </si>
  <si>
    <t>Utracone zarobki (Metoda 1)</t>
  </si>
  <si>
    <t>Koszt jednostkowy (Metoda 2)</t>
  </si>
  <si>
    <t>Koszt roczny (Metoda 2)</t>
  </si>
  <si>
    <t>Policz ile zarabiasz na godzinę i ile kosztuje Twój czas</t>
  </si>
  <si>
    <t>Kalkulator: Koszt czasu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</si>
</sst>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8" formatCode="#,##0.00\ &quot;zł&quot;;[Red]\-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6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right" vertical="top"/>
    </xf>
    <xf numFmtId="6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1" applyFont="1" applyAlignment="1"/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6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6" fontId="0" fillId="0" borderId="0" xfId="0" applyNumberFormat="1" applyFill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6" fontId="1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8" fontId="0" fillId="0" borderId="0" xfId="0" applyNumberFormat="1" applyAlignment="1">
      <alignment vertical="top"/>
    </xf>
    <xf numFmtId="0" fontId="4" fillId="0" borderId="0" xfId="0" applyFont="1" applyAlignment="1">
      <alignment horizontal="right" vertical="top"/>
    </xf>
    <xf numFmtId="8" fontId="4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3" fontId="0" fillId="2" borderId="0" xfId="0" applyNumberFormat="1" applyFill="1" applyAlignment="1">
      <alignment vertical="top"/>
    </xf>
    <xf numFmtId="8" fontId="1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7"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0" formatCode="#,##0\ &quot;zł&quot;;[Red]\-#,##0\ &quot;zł&quot;"/>
      <alignment horizontal="general" vertical="top" textRotation="0" wrapText="0" indent="0" justifyLastLine="0" shrinkToFit="0" readingOrder="0"/>
    </dxf>
    <dxf>
      <font>
        <b/>
      </font>
      <numFmt numFmtId="10" formatCode="#,##0\ &quot;zł&quot;;[Red]\-#,##0\ &quot;zł&quot;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font>
        <b/>
      </font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3" formatCode="#,##0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5:E46" totalsRowShown="0" headerRowDxfId="16" dataDxfId="15">
  <autoFilter ref="B35:E46"/>
  <tableColumns count="4">
    <tableColumn id="1" name="Czynność" dataDxfId="14"/>
    <tableColumn id="2" name="Czas trwania dziennie [minuty]" dataDxfId="13"/>
    <tableColumn id="3" name="Koszt jednostkowy (Metoda 2)" dataDxfId="12">
      <calculatedColumnFormula>C36/60*$C$30</calculatedColumnFormula>
    </tableColumn>
    <tableColumn id="4" name="Utracone zarobki (Metoda 1)" dataDxfId="11">
      <calculatedColumnFormula>C36/60*$C$23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35:K46" totalsRowShown="0" headerRowDxfId="10" dataDxfId="9">
  <autoFilter ref="G35:K46"/>
  <tableColumns count="5">
    <tableColumn id="1" name="Liczba minut rocznie" dataDxfId="8"/>
    <tableColumn id="2" name="Liczba godzin rocznie" dataDxfId="7"/>
    <tableColumn id="3" name="Liczba dni rocznie" dataDxfId="6"/>
    <tableColumn id="4" name="Koszt roczny (Metoda 2)" dataDxfId="5">
      <calculatedColumnFormula>Table2[[#This Row],[Liczba godzin rocznie]]*$C$30</calculatedColumnFormula>
    </tableColumn>
    <tableColumn id="5" name="Utracone zarobki (Metoda 1)" dataDxfId="4">
      <calculatedColumnFormula>Table2[[#This Row],[Liczba godzin rocznie]]*$C$23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C27:D28" totalsRowShown="0" headerRowDxfId="3" dataDxfId="2">
  <tableColumns count="2">
    <tableColumn id="1" name="Rok zwykły" dataDxfId="1">
      <calculatedColumnFormula>24*365</calculatedColumnFormula>
    </tableColumn>
    <tableColumn id="2" name="Rok przestępny" dataDxfId="0">
      <calculatedColumnFormula>24*366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oszczedzacpieniadze.pl/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showGridLines="0" tabSelected="1" zoomScaleNormal="100" workbookViewId="0">
      <selection activeCell="E1" sqref="E1"/>
    </sheetView>
  </sheetViews>
  <sheetFormatPr defaultRowHeight="15" outlineLevelCol="1" x14ac:dyDescent="0.25"/>
  <cols>
    <col min="1" max="1" width="2.7109375" style="1" customWidth="1"/>
    <col min="2" max="2" width="34.42578125" style="1" customWidth="1"/>
    <col min="3" max="3" width="15" style="1" customWidth="1"/>
    <col min="4" max="4" width="16.5703125" style="1" customWidth="1" outlineLevel="1"/>
    <col min="5" max="5" width="15" style="1" customWidth="1" outlineLevel="1"/>
    <col min="6" max="6" width="5.42578125" style="1" customWidth="1" outlineLevel="1"/>
    <col min="7" max="7" width="15" style="1" customWidth="1" outlineLevel="1"/>
    <col min="8" max="11" width="15" style="1" customWidth="1"/>
    <col min="12" max="16384" width="9.140625" style="1"/>
  </cols>
  <sheetData>
    <row r="1" spans="2:5" ht="23.25" x14ac:dyDescent="0.25">
      <c r="B1" s="4" t="s">
        <v>35</v>
      </c>
    </row>
    <row r="2" spans="2:5" ht="18.75" x14ac:dyDescent="0.25">
      <c r="B2" s="8" t="s">
        <v>34</v>
      </c>
    </row>
    <row r="4" spans="2:5" ht="150.75" customHeight="1" x14ac:dyDescent="0.25">
      <c r="B4" s="31" t="s">
        <v>6</v>
      </c>
      <c r="C4" s="31"/>
      <c r="D4" s="31"/>
      <c r="E4" s="31"/>
    </row>
    <row r="6" spans="2:5" x14ac:dyDescent="0.25">
      <c r="B6" s="10" t="s">
        <v>0</v>
      </c>
      <c r="C6" s="9" t="s">
        <v>1</v>
      </c>
    </row>
    <row r="7" spans="2:5" x14ac:dyDescent="0.25">
      <c r="B7" s="10" t="s">
        <v>2</v>
      </c>
      <c r="C7" s="9" t="s">
        <v>3</v>
      </c>
    </row>
    <row r="9" spans="2:5" ht="21" x14ac:dyDescent="0.25">
      <c r="B9" s="7" t="s">
        <v>4</v>
      </c>
    </row>
    <row r="11" spans="2:5" ht="30" x14ac:dyDescent="0.25">
      <c r="B11" s="16" t="s">
        <v>5</v>
      </c>
      <c r="C11" s="17">
        <v>4000</v>
      </c>
    </row>
    <row r="12" spans="2:5" x14ac:dyDescent="0.25">
      <c r="B12" s="14"/>
      <c r="C12" s="20"/>
    </row>
    <row r="13" spans="2:5" x14ac:dyDescent="0.25">
      <c r="B13" s="21" t="s">
        <v>12</v>
      </c>
      <c r="C13" s="22">
        <f>C11*12</f>
        <v>48000</v>
      </c>
    </row>
    <row r="14" spans="2:5" x14ac:dyDescent="0.25">
      <c r="B14" s="12"/>
    </row>
    <row r="15" spans="2:5" x14ac:dyDescent="0.25">
      <c r="B15" s="16" t="s">
        <v>7</v>
      </c>
      <c r="C15" s="18">
        <v>8</v>
      </c>
      <c r="D15" s="23"/>
    </row>
    <row r="16" spans="2:5" ht="30" x14ac:dyDescent="0.25">
      <c r="B16" s="15" t="s">
        <v>8</v>
      </c>
      <c r="C16" s="19">
        <v>5</v>
      </c>
    </row>
    <row r="17" spans="2:4" ht="30" x14ac:dyDescent="0.25">
      <c r="B17" s="15" t="s">
        <v>9</v>
      </c>
      <c r="C17" s="19">
        <f>252/5</f>
        <v>50.4</v>
      </c>
    </row>
    <row r="18" spans="2:4" x14ac:dyDescent="0.25">
      <c r="B18" s="12"/>
    </row>
    <row r="19" spans="2:4" x14ac:dyDescent="0.25">
      <c r="B19" s="13" t="s">
        <v>10</v>
      </c>
      <c r="C19" s="11">
        <f>C15*C16*C17</f>
        <v>2016</v>
      </c>
    </row>
    <row r="21" spans="2:4" ht="21" x14ac:dyDescent="0.25">
      <c r="B21" s="7" t="s">
        <v>11</v>
      </c>
    </row>
    <row r="23" spans="2:4" ht="18.75" x14ac:dyDescent="0.25">
      <c r="B23" s="25" t="s">
        <v>13</v>
      </c>
      <c r="C23" s="26">
        <f>C13/C19</f>
        <v>23.80952380952381</v>
      </c>
    </row>
    <row r="25" spans="2:4" ht="21" x14ac:dyDescent="0.25">
      <c r="B25" s="7" t="s">
        <v>14</v>
      </c>
    </row>
    <row r="27" spans="2:4" x14ac:dyDescent="0.25">
      <c r="C27" s="1" t="s">
        <v>17</v>
      </c>
      <c r="D27" s="1" t="s">
        <v>18</v>
      </c>
    </row>
    <row r="28" spans="2:4" x14ac:dyDescent="0.25">
      <c r="B28" s="5" t="s">
        <v>16</v>
      </c>
      <c r="C28" s="1">
        <f>24*365</f>
        <v>8760</v>
      </c>
      <c r="D28" s="1">
        <f>24*366</f>
        <v>8784</v>
      </c>
    </row>
    <row r="30" spans="2:4" ht="18.75" x14ac:dyDescent="0.25">
      <c r="B30" s="25" t="s">
        <v>15</v>
      </c>
      <c r="C30" s="26">
        <f>C13/C28</f>
        <v>5.4794520547945202</v>
      </c>
      <c r="D30" s="26">
        <f>C13/D28</f>
        <v>5.4644808743169397</v>
      </c>
    </row>
    <row r="32" spans="2:4" ht="21" x14ac:dyDescent="0.25">
      <c r="B32" s="7" t="s">
        <v>19</v>
      </c>
    </row>
    <row r="33" spans="2:11" x14ac:dyDescent="0.25">
      <c r="B33" s="23" t="s">
        <v>30</v>
      </c>
    </row>
    <row r="35" spans="2:11" ht="45" x14ac:dyDescent="0.25">
      <c r="B35" s="1" t="s">
        <v>20</v>
      </c>
      <c r="C35" s="2" t="s">
        <v>21</v>
      </c>
      <c r="D35" s="2" t="s">
        <v>32</v>
      </c>
      <c r="E35" s="2" t="s">
        <v>31</v>
      </c>
      <c r="G35" s="2" t="s">
        <v>28</v>
      </c>
      <c r="H35" s="2" t="s">
        <v>27</v>
      </c>
      <c r="I35" s="2" t="s">
        <v>29</v>
      </c>
      <c r="J35" s="2" t="s">
        <v>33</v>
      </c>
      <c r="K35" s="2" t="s">
        <v>31</v>
      </c>
    </row>
    <row r="36" spans="2:11" x14ac:dyDescent="0.25">
      <c r="B36" s="1" t="s">
        <v>22</v>
      </c>
      <c r="C36" s="29">
        <v>10</v>
      </c>
      <c r="D36" s="30">
        <f>C36/60*$C$30</f>
        <v>0.91324200913242004</v>
      </c>
      <c r="E36" s="24">
        <f>C36/60*$C$23</f>
        <v>3.9682539682539684</v>
      </c>
      <c r="G36" s="27">
        <f t="shared" ref="G36:G46" si="0">C36*365</f>
        <v>3650</v>
      </c>
      <c r="H36" s="28">
        <f t="shared" ref="H36:H46" si="1">G36/60</f>
        <v>60.833333333333336</v>
      </c>
      <c r="I36" s="28">
        <f>H36/24</f>
        <v>2.5347222222222223</v>
      </c>
      <c r="J36" s="6">
        <f>Table2[[#This Row],[Liczba godzin rocznie]]*$C$30</f>
        <v>333.33333333333331</v>
      </c>
      <c r="K36" s="3">
        <f>Table2[[#This Row],[Liczba godzin rocznie]]*$C$23</f>
        <v>1448.4126984126985</v>
      </c>
    </row>
    <row r="37" spans="2:11" x14ac:dyDescent="0.25">
      <c r="B37" s="1" t="s">
        <v>24</v>
      </c>
      <c r="C37" s="29">
        <v>30</v>
      </c>
      <c r="D37" s="30">
        <f>C37/60*$C$30</f>
        <v>2.7397260273972601</v>
      </c>
      <c r="E37" s="24">
        <f>C37/60*$C$23</f>
        <v>11.904761904761905</v>
      </c>
      <c r="G37" s="27">
        <f t="shared" si="0"/>
        <v>10950</v>
      </c>
      <c r="H37" s="28">
        <f t="shared" si="1"/>
        <v>182.5</v>
      </c>
      <c r="I37" s="28">
        <f t="shared" ref="I37:I46" si="2">H37/24</f>
        <v>7.604166666666667</v>
      </c>
      <c r="J37" s="6">
        <f>Table2[[#This Row],[Liczba godzin rocznie]]*$C$30</f>
        <v>1000</v>
      </c>
      <c r="K37" s="3">
        <f>Table2[[#This Row],[Liczba godzin rocznie]]*$C$23</f>
        <v>4345.2380952380954</v>
      </c>
    </row>
    <row r="38" spans="2:11" x14ac:dyDescent="0.25">
      <c r="B38" s="1" t="s">
        <v>25</v>
      </c>
      <c r="C38" s="29">
        <v>60</v>
      </c>
      <c r="D38" s="30">
        <f>C38/60*$C$30</f>
        <v>5.4794520547945202</v>
      </c>
      <c r="E38" s="24">
        <f>C38/60*$C$23</f>
        <v>23.80952380952381</v>
      </c>
      <c r="G38" s="27">
        <f t="shared" si="0"/>
        <v>21900</v>
      </c>
      <c r="H38" s="28">
        <f t="shared" si="1"/>
        <v>365</v>
      </c>
      <c r="I38" s="28">
        <f t="shared" si="2"/>
        <v>15.208333333333334</v>
      </c>
      <c r="J38" s="6">
        <f>Table2[[#This Row],[Liczba godzin rocznie]]*$C$30</f>
        <v>2000</v>
      </c>
      <c r="K38" s="3">
        <f>Table2[[#This Row],[Liczba godzin rocznie]]*$C$23</f>
        <v>8690.4761904761908</v>
      </c>
    </row>
    <row r="39" spans="2:11" x14ac:dyDescent="0.25">
      <c r="B39" s="1" t="s">
        <v>26</v>
      </c>
      <c r="C39" s="29">
        <v>90</v>
      </c>
      <c r="D39" s="30">
        <f>C39/60*$C$30</f>
        <v>8.2191780821917799</v>
      </c>
      <c r="E39" s="24">
        <f>C39/60*$C$23</f>
        <v>35.714285714285715</v>
      </c>
      <c r="G39" s="27">
        <f t="shared" si="0"/>
        <v>32850</v>
      </c>
      <c r="H39" s="28">
        <f t="shared" si="1"/>
        <v>547.5</v>
      </c>
      <c r="I39" s="28">
        <f t="shared" si="2"/>
        <v>22.8125</v>
      </c>
      <c r="J39" s="6">
        <f>Table2[[#This Row],[Liczba godzin rocznie]]*$C$30</f>
        <v>3000</v>
      </c>
      <c r="K39" s="3">
        <f>Table2[[#This Row],[Liczba godzin rocznie]]*$C$23</f>
        <v>13035.714285714286</v>
      </c>
    </row>
    <row r="40" spans="2:11" x14ac:dyDescent="0.25">
      <c r="B40" s="1" t="s">
        <v>23</v>
      </c>
      <c r="C40" s="29">
        <v>120</v>
      </c>
      <c r="D40" s="30">
        <f>C40/60*$C$30</f>
        <v>10.95890410958904</v>
      </c>
      <c r="E40" s="24">
        <f>C40/60*$C$23</f>
        <v>47.61904761904762</v>
      </c>
      <c r="G40" s="27">
        <f t="shared" si="0"/>
        <v>43800</v>
      </c>
      <c r="H40" s="28">
        <f t="shared" si="1"/>
        <v>730</v>
      </c>
      <c r="I40" s="28">
        <f t="shared" si="2"/>
        <v>30.416666666666668</v>
      </c>
      <c r="J40" s="6">
        <f>Table2[[#This Row],[Liczba godzin rocznie]]*$C$30</f>
        <v>4000</v>
      </c>
      <c r="K40" s="3">
        <f>Table2[[#This Row],[Liczba godzin rocznie]]*$C$23</f>
        <v>17380.952380952382</v>
      </c>
    </row>
    <row r="41" spans="2:11" x14ac:dyDescent="0.25">
      <c r="C41" s="29"/>
      <c r="D41" s="30">
        <f t="shared" ref="D41:D46" si="3">C41/60*$C$30</f>
        <v>0</v>
      </c>
      <c r="E41" s="24">
        <f t="shared" ref="E41:E46" si="4">C41/60*$C$23</f>
        <v>0</v>
      </c>
      <c r="G41" s="27">
        <f t="shared" si="0"/>
        <v>0</v>
      </c>
      <c r="H41" s="28">
        <f t="shared" si="1"/>
        <v>0</v>
      </c>
      <c r="I41" s="28">
        <f t="shared" si="2"/>
        <v>0</v>
      </c>
      <c r="J41" s="6">
        <f>Table2[[#This Row],[Liczba godzin rocznie]]*$C$30</f>
        <v>0</v>
      </c>
      <c r="K41" s="3">
        <f>Table2[[#This Row],[Liczba godzin rocznie]]*$C$23</f>
        <v>0</v>
      </c>
    </row>
    <row r="42" spans="2:11" x14ac:dyDescent="0.25">
      <c r="C42" s="29"/>
      <c r="D42" s="30">
        <f t="shared" si="3"/>
        <v>0</v>
      </c>
      <c r="E42" s="24">
        <f t="shared" si="4"/>
        <v>0</v>
      </c>
      <c r="G42" s="27">
        <f t="shared" si="0"/>
        <v>0</v>
      </c>
      <c r="H42" s="28">
        <f t="shared" si="1"/>
        <v>0</v>
      </c>
      <c r="I42" s="28">
        <f t="shared" si="2"/>
        <v>0</v>
      </c>
      <c r="J42" s="6">
        <f>Table2[[#This Row],[Liczba godzin rocznie]]*$C$30</f>
        <v>0</v>
      </c>
      <c r="K42" s="3">
        <f>Table2[[#This Row],[Liczba godzin rocznie]]*$C$23</f>
        <v>0</v>
      </c>
    </row>
    <row r="43" spans="2:11" x14ac:dyDescent="0.25">
      <c r="C43" s="29"/>
      <c r="D43" s="30">
        <f t="shared" si="3"/>
        <v>0</v>
      </c>
      <c r="E43" s="24">
        <f t="shared" si="4"/>
        <v>0</v>
      </c>
      <c r="G43" s="27">
        <f t="shared" si="0"/>
        <v>0</v>
      </c>
      <c r="H43" s="28">
        <f t="shared" si="1"/>
        <v>0</v>
      </c>
      <c r="I43" s="28">
        <f t="shared" si="2"/>
        <v>0</v>
      </c>
      <c r="J43" s="6">
        <f>Table2[[#This Row],[Liczba godzin rocznie]]*$C$30</f>
        <v>0</v>
      </c>
      <c r="K43" s="3">
        <f>Table2[[#This Row],[Liczba godzin rocznie]]*$C$23</f>
        <v>0</v>
      </c>
    </row>
    <row r="44" spans="2:11" x14ac:dyDescent="0.25">
      <c r="C44" s="29"/>
      <c r="D44" s="30">
        <f t="shared" si="3"/>
        <v>0</v>
      </c>
      <c r="E44" s="24">
        <f t="shared" si="4"/>
        <v>0</v>
      </c>
      <c r="G44" s="27">
        <f t="shared" si="0"/>
        <v>0</v>
      </c>
      <c r="H44" s="28">
        <f t="shared" si="1"/>
        <v>0</v>
      </c>
      <c r="I44" s="28">
        <f t="shared" si="2"/>
        <v>0</v>
      </c>
      <c r="J44" s="6">
        <f>Table2[[#This Row],[Liczba godzin rocznie]]*$C$30</f>
        <v>0</v>
      </c>
      <c r="K44" s="3">
        <f>Table2[[#This Row],[Liczba godzin rocznie]]*$C$23</f>
        <v>0</v>
      </c>
    </row>
    <row r="45" spans="2:11" x14ac:dyDescent="0.25">
      <c r="C45" s="29"/>
      <c r="D45" s="30">
        <f t="shared" si="3"/>
        <v>0</v>
      </c>
      <c r="E45" s="24">
        <f t="shared" si="4"/>
        <v>0</v>
      </c>
      <c r="G45" s="27">
        <f t="shared" si="0"/>
        <v>0</v>
      </c>
      <c r="H45" s="28">
        <f t="shared" si="1"/>
        <v>0</v>
      </c>
      <c r="I45" s="28">
        <f t="shared" si="2"/>
        <v>0</v>
      </c>
      <c r="J45" s="6">
        <f>Table2[[#This Row],[Liczba godzin rocznie]]*$C$30</f>
        <v>0</v>
      </c>
      <c r="K45" s="3">
        <f>Table2[[#This Row],[Liczba godzin rocznie]]*$C$23</f>
        <v>0</v>
      </c>
    </row>
    <row r="46" spans="2:11" x14ac:dyDescent="0.25">
      <c r="C46" s="29"/>
      <c r="D46" s="30">
        <f t="shared" si="3"/>
        <v>0</v>
      </c>
      <c r="E46" s="24">
        <f t="shared" si="4"/>
        <v>0</v>
      </c>
      <c r="G46" s="27">
        <f t="shared" si="0"/>
        <v>0</v>
      </c>
      <c r="H46" s="28">
        <f t="shared" si="1"/>
        <v>0</v>
      </c>
      <c r="I46" s="28">
        <f t="shared" si="2"/>
        <v>0</v>
      </c>
      <c r="J46" s="6">
        <f>Table2[[#This Row],[Liczba godzin rocznie]]*$C$30</f>
        <v>0</v>
      </c>
      <c r="K46" s="3">
        <f>Table2[[#This Row],[Liczba godzin rocznie]]*$C$23</f>
        <v>0</v>
      </c>
    </row>
  </sheetData>
  <mergeCells count="1">
    <mergeCell ref="B4:E4"/>
  </mergeCells>
  <hyperlinks>
    <hyperlink ref="C6" r:id="rId1"/>
  </hyperlinks>
  <pageMargins left="0.7" right="0.7" top="0.75" bottom="0.75" header="0.3" footer="0.3"/>
  <pageSetup paperSize="9" orientation="portrait" horizontalDpi="4294967293" verticalDpi="4294967293"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 kosztu czasu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Michał Szafrański</cp:lastModifiedBy>
  <dcterms:created xsi:type="dcterms:W3CDTF">2012-07-28T10:05:53Z</dcterms:created>
  <dcterms:modified xsi:type="dcterms:W3CDTF">2012-09-20T22:27:29Z</dcterms:modified>
</cp:coreProperties>
</file>