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3955" windowHeight="11820"/>
  </bookViews>
  <sheets>
    <sheet name="Jedzenie rocznie" sheetId="2" r:id="rId1"/>
    <sheet name="Wykresy" sheetId="4" r:id="rId2"/>
    <sheet name="Jedzenie miesięcznie" sheetId="1" r:id="rId3"/>
  </sheets>
  <calcPr calcId="145621"/>
</workbook>
</file>

<file path=xl/calcChain.xml><?xml version="1.0" encoding="utf-8"?>
<calcChain xmlns="http://schemas.openxmlformats.org/spreadsheetml/2006/main">
  <c r="N10" i="2" l="1"/>
  <c r="N11" i="2"/>
  <c r="N31" i="2" s="1"/>
  <c r="N12" i="2"/>
  <c r="N32" i="2" s="1"/>
  <c r="N13" i="2"/>
  <c r="N33" i="2" s="1"/>
  <c r="N53" i="2" s="1"/>
  <c r="N14" i="2"/>
  <c r="N34" i="2" s="1"/>
  <c r="N15" i="2"/>
  <c r="N35" i="2" s="1"/>
  <c r="N16" i="2"/>
  <c r="N36" i="2" s="1"/>
  <c r="N52" i="2" s="1"/>
  <c r="N17" i="2"/>
  <c r="N37" i="2" s="1"/>
  <c r="N18" i="2"/>
  <c r="N38" i="2" s="1"/>
  <c r="N19" i="2"/>
  <c r="N39" i="2" s="1"/>
  <c r="N20" i="2"/>
  <c r="N40" i="2" s="1"/>
  <c r="N21" i="2"/>
  <c r="N41" i="2" s="1"/>
  <c r="N22" i="2"/>
  <c r="N42" i="2" s="1"/>
  <c r="N23" i="2"/>
  <c r="N43" i="2" s="1"/>
  <c r="M10" i="2"/>
  <c r="M11" i="2"/>
  <c r="M31" i="2" s="1"/>
  <c r="M12" i="2"/>
  <c r="M32" i="2" s="1"/>
  <c r="M13" i="2"/>
  <c r="M33" i="2" s="1"/>
  <c r="M53" i="2" s="1"/>
  <c r="M14" i="2"/>
  <c r="M34" i="2" s="1"/>
  <c r="M15" i="2"/>
  <c r="M35" i="2" s="1"/>
  <c r="M16" i="2"/>
  <c r="M36" i="2" s="1"/>
  <c r="M52" i="2" s="1"/>
  <c r="M17" i="2"/>
  <c r="M37" i="2" s="1"/>
  <c r="M18" i="2"/>
  <c r="M38" i="2" s="1"/>
  <c r="M19" i="2"/>
  <c r="M39" i="2" s="1"/>
  <c r="M20" i="2"/>
  <c r="M40" i="2" s="1"/>
  <c r="M21" i="2"/>
  <c r="M41" i="2" s="1"/>
  <c r="M22" i="2"/>
  <c r="M42" i="2" s="1"/>
  <c r="M23" i="2"/>
  <c r="M43" i="2" s="1"/>
  <c r="L10" i="2"/>
  <c r="L11" i="2"/>
  <c r="L31" i="2" s="1"/>
  <c r="L12" i="2"/>
  <c r="L32" i="2" s="1"/>
  <c r="L13" i="2"/>
  <c r="L33" i="2" s="1"/>
  <c r="L53" i="2" s="1"/>
  <c r="L14" i="2"/>
  <c r="L34" i="2" s="1"/>
  <c r="L15" i="2"/>
  <c r="L35" i="2" s="1"/>
  <c r="L16" i="2"/>
  <c r="L36" i="2" s="1"/>
  <c r="L52" i="2" s="1"/>
  <c r="L17" i="2"/>
  <c r="L37" i="2" s="1"/>
  <c r="L18" i="2"/>
  <c r="L38" i="2" s="1"/>
  <c r="L19" i="2"/>
  <c r="L39" i="2" s="1"/>
  <c r="L20" i="2"/>
  <c r="L40" i="2" s="1"/>
  <c r="L21" i="2"/>
  <c r="L41" i="2" s="1"/>
  <c r="L22" i="2"/>
  <c r="L42" i="2" s="1"/>
  <c r="L23" i="2"/>
  <c r="L43" i="2" s="1"/>
  <c r="K10" i="2"/>
  <c r="K11" i="2"/>
  <c r="K31" i="2" s="1"/>
  <c r="K12" i="2"/>
  <c r="K32" i="2" s="1"/>
  <c r="K13" i="2"/>
  <c r="K33" i="2" s="1"/>
  <c r="K53" i="2" s="1"/>
  <c r="K14" i="2"/>
  <c r="K34" i="2" s="1"/>
  <c r="K15" i="2"/>
  <c r="K35" i="2" s="1"/>
  <c r="K16" i="2"/>
  <c r="K36" i="2" s="1"/>
  <c r="K52" i="2" s="1"/>
  <c r="K17" i="2"/>
  <c r="K37" i="2" s="1"/>
  <c r="K18" i="2"/>
  <c r="K38" i="2" s="1"/>
  <c r="K19" i="2"/>
  <c r="K39" i="2" s="1"/>
  <c r="K20" i="2"/>
  <c r="K40" i="2" s="1"/>
  <c r="K21" i="2"/>
  <c r="K41" i="2" s="1"/>
  <c r="K22" i="2"/>
  <c r="K42" i="2" s="1"/>
  <c r="K23" i="2"/>
  <c r="K43" i="2" s="1"/>
  <c r="J10" i="2"/>
  <c r="J11" i="2"/>
  <c r="J31" i="2" s="1"/>
  <c r="J12" i="2"/>
  <c r="J32" i="2" s="1"/>
  <c r="J13" i="2"/>
  <c r="J33" i="2" s="1"/>
  <c r="J53" i="2" s="1"/>
  <c r="J14" i="2"/>
  <c r="J34" i="2" s="1"/>
  <c r="J15" i="2"/>
  <c r="J35" i="2" s="1"/>
  <c r="J16" i="2"/>
  <c r="J36" i="2" s="1"/>
  <c r="J52" i="2" s="1"/>
  <c r="J17" i="2"/>
  <c r="J37" i="2" s="1"/>
  <c r="J18" i="2"/>
  <c r="J38" i="2" s="1"/>
  <c r="J19" i="2"/>
  <c r="J39" i="2" s="1"/>
  <c r="J20" i="2"/>
  <c r="J40" i="2" s="1"/>
  <c r="J21" i="2"/>
  <c r="J41" i="2" s="1"/>
  <c r="J22" i="2"/>
  <c r="J42" i="2" s="1"/>
  <c r="J23" i="2"/>
  <c r="J43" i="2" s="1"/>
  <c r="I10" i="2"/>
  <c r="I11" i="2"/>
  <c r="I31" i="2" s="1"/>
  <c r="I12" i="2"/>
  <c r="I32" i="2" s="1"/>
  <c r="I13" i="2"/>
  <c r="I33" i="2" s="1"/>
  <c r="I53" i="2" s="1"/>
  <c r="I14" i="2"/>
  <c r="I34" i="2" s="1"/>
  <c r="I15" i="2"/>
  <c r="I35" i="2" s="1"/>
  <c r="I16" i="2"/>
  <c r="I36" i="2" s="1"/>
  <c r="I52" i="2" s="1"/>
  <c r="I17" i="2"/>
  <c r="I37" i="2" s="1"/>
  <c r="I18" i="2"/>
  <c r="I38" i="2" s="1"/>
  <c r="I19" i="2"/>
  <c r="I39" i="2" s="1"/>
  <c r="I20" i="2"/>
  <c r="I40" i="2" s="1"/>
  <c r="I21" i="2"/>
  <c r="I41" i="2" s="1"/>
  <c r="I22" i="2"/>
  <c r="I42" i="2" s="1"/>
  <c r="I23" i="2"/>
  <c r="I43" i="2" s="1"/>
  <c r="H10" i="2"/>
  <c r="H11" i="2"/>
  <c r="H31" i="2" s="1"/>
  <c r="H12" i="2"/>
  <c r="H32" i="2" s="1"/>
  <c r="H13" i="2"/>
  <c r="H33" i="2" s="1"/>
  <c r="H53" i="2" s="1"/>
  <c r="H14" i="2"/>
  <c r="H34" i="2" s="1"/>
  <c r="H15" i="2"/>
  <c r="H35" i="2" s="1"/>
  <c r="H16" i="2"/>
  <c r="H36" i="2" s="1"/>
  <c r="H52" i="2" s="1"/>
  <c r="H17" i="2"/>
  <c r="H37" i="2" s="1"/>
  <c r="H18" i="2"/>
  <c r="H38" i="2" s="1"/>
  <c r="H19" i="2"/>
  <c r="H39" i="2" s="1"/>
  <c r="H20" i="2"/>
  <c r="H40" i="2" s="1"/>
  <c r="H21" i="2"/>
  <c r="H41" i="2" s="1"/>
  <c r="H22" i="2"/>
  <c r="H42" i="2" s="1"/>
  <c r="H23" i="2"/>
  <c r="H43" i="2" s="1"/>
  <c r="G10" i="2"/>
  <c r="G11" i="2"/>
  <c r="G31" i="2" s="1"/>
  <c r="G12" i="2"/>
  <c r="G32" i="2" s="1"/>
  <c r="G13" i="2"/>
  <c r="G33" i="2" s="1"/>
  <c r="G53" i="2" s="1"/>
  <c r="G14" i="2"/>
  <c r="G34" i="2" s="1"/>
  <c r="G15" i="2"/>
  <c r="G35" i="2" s="1"/>
  <c r="G16" i="2"/>
  <c r="G36" i="2" s="1"/>
  <c r="G52" i="2" s="1"/>
  <c r="G17" i="2"/>
  <c r="G37" i="2" s="1"/>
  <c r="G18" i="2"/>
  <c r="G38" i="2" s="1"/>
  <c r="G19" i="2"/>
  <c r="G39" i="2" s="1"/>
  <c r="G20" i="2"/>
  <c r="G40" i="2" s="1"/>
  <c r="G21" i="2"/>
  <c r="G41" i="2" s="1"/>
  <c r="G22" i="2"/>
  <c r="G42" i="2" s="1"/>
  <c r="G23" i="2"/>
  <c r="G43" i="2" s="1"/>
  <c r="F10" i="2"/>
  <c r="F11" i="2"/>
  <c r="F31" i="2" s="1"/>
  <c r="F12" i="2"/>
  <c r="F32" i="2" s="1"/>
  <c r="F13" i="2"/>
  <c r="F33" i="2" s="1"/>
  <c r="F53" i="2" s="1"/>
  <c r="F14" i="2"/>
  <c r="F34" i="2" s="1"/>
  <c r="F15" i="2"/>
  <c r="F35" i="2" s="1"/>
  <c r="F16" i="2"/>
  <c r="F36" i="2" s="1"/>
  <c r="F52" i="2" s="1"/>
  <c r="F17" i="2"/>
  <c r="F37" i="2" s="1"/>
  <c r="F18" i="2"/>
  <c r="F38" i="2" s="1"/>
  <c r="F19" i="2"/>
  <c r="F39" i="2" s="1"/>
  <c r="F20" i="2"/>
  <c r="F40" i="2" s="1"/>
  <c r="F21" i="2"/>
  <c r="F41" i="2" s="1"/>
  <c r="F22" i="2"/>
  <c r="F42" i="2" s="1"/>
  <c r="F23" i="2"/>
  <c r="F43" i="2" s="1"/>
  <c r="E10" i="2"/>
  <c r="E11" i="2"/>
  <c r="E31" i="2" s="1"/>
  <c r="E12" i="2"/>
  <c r="E32" i="2" s="1"/>
  <c r="E13" i="2"/>
  <c r="E33" i="2" s="1"/>
  <c r="E53" i="2" s="1"/>
  <c r="E14" i="2"/>
  <c r="E34" i="2" s="1"/>
  <c r="E15" i="2"/>
  <c r="E35" i="2" s="1"/>
  <c r="E16" i="2"/>
  <c r="E36" i="2" s="1"/>
  <c r="E52" i="2" s="1"/>
  <c r="E17" i="2"/>
  <c r="E37" i="2" s="1"/>
  <c r="E18" i="2"/>
  <c r="E38" i="2" s="1"/>
  <c r="E19" i="2"/>
  <c r="E39" i="2" s="1"/>
  <c r="E20" i="2"/>
  <c r="E40" i="2" s="1"/>
  <c r="E21" i="2"/>
  <c r="E41" i="2" s="1"/>
  <c r="E22" i="2"/>
  <c r="E42" i="2" s="1"/>
  <c r="E23" i="2"/>
  <c r="E43" i="2" s="1"/>
  <c r="D10" i="2"/>
  <c r="D11" i="2"/>
  <c r="D31" i="2" s="1"/>
  <c r="D12" i="2"/>
  <c r="D32" i="2" s="1"/>
  <c r="D13" i="2"/>
  <c r="D33" i="2" s="1"/>
  <c r="D53" i="2" s="1"/>
  <c r="D14" i="2"/>
  <c r="D34" i="2" s="1"/>
  <c r="D15" i="2"/>
  <c r="D35" i="2" s="1"/>
  <c r="D16" i="2"/>
  <c r="D36" i="2" s="1"/>
  <c r="D52" i="2" s="1"/>
  <c r="D17" i="2"/>
  <c r="D37" i="2" s="1"/>
  <c r="D18" i="2"/>
  <c r="D38" i="2" s="1"/>
  <c r="D19" i="2"/>
  <c r="D39" i="2" s="1"/>
  <c r="D20" i="2"/>
  <c r="D40" i="2" s="1"/>
  <c r="D21" i="2"/>
  <c r="D41" i="2" s="1"/>
  <c r="D22" i="2"/>
  <c r="D42" i="2" s="1"/>
  <c r="D23" i="2"/>
  <c r="D43" i="2" s="1"/>
  <c r="C10" i="2"/>
  <c r="C11" i="2"/>
  <c r="C31" i="2" s="1"/>
  <c r="C12" i="2"/>
  <c r="C32" i="2" s="1"/>
  <c r="C13" i="2"/>
  <c r="C33" i="2" s="1"/>
  <c r="C53" i="2" s="1"/>
  <c r="C14" i="2"/>
  <c r="C34" i="2" s="1"/>
  <c r="C15" i="2"/>
  <c r="C35" i="2" s="1"/>
  <c r="C16" i="2"/>
  <c r="C36" i="2" s="1"/>
  <c r="C52" i="2" s="1"/>
  <c r="C17" i="2"/>
  <c r="C37" i="2" s="1"/>
  <c r="C18" i="2"/>
  <c r="C38" i="2" s="1"/>
  <c r="C19" i="2"/>
  <c r="C39" i="2" s="1"/>
  <c r="C20" i="2"/>
  <c r="C40" i="2" s="1"/>
  <c r="C21" i="2"/>
  <c r="C41" i="2" s="1"/>
  <c r="C22" i="2"/>
  <c r="C42" i="2" s="1"/>
  <c r="C23" i="2"/>
  <c r="C43" i="2" s="1"/>
  <c r="B10" i="2"/>
  <c r="B11" i="2"/>
  <c r="B31" i="2" s="1"/>
  <c r="B12" i="2"/>
  <c r="B32" i="2" s="1"/>
  <c r="B13" i="2"/>
  <c r="B33" i="2" s="1"/>
  <c r="B53" i="2" s="1"/>
  <c r="B14" i="2"/>
  <c r="B34" i="2" s="1"/>
  <c r="B15" i="2"/>
  <c r="B35" i="2" s="1"/>
  <c r="B16" i="2"/>
  <c r="B36" i="2" s="1"/>
  <c r="B52" i="2" s="1"/>
  <c r="B17" i="2"/>
  <c r="B37" i="2" s="1"/>
  <c r="B18" i="2"/>
  <c r="B38" i="2" s="1"/>
  <c r="B19" i="2"/>
  <c r="B39" i="2" s="1"/>
  <c r="B20" i="2"/>
  <c r="B40" i="2" s="1"/>
  <c r="B21" i="2"/>
  <c r="B41" i="2" s="1"/>
  <c r="B22" i="2"/>
  <c r="B42" i="2" s="1"/>
  <c r="B23" i="2"/>
  <c r="B43" i="2" s="1"/>
  <c r="B50" i="2" l="1"/>
  <c r="C50" i="2"/>
  <c r="D50" i="2"/>
  <c r="E50" i="2"/>
  <c r="F50" i="2"/>
  <c r="G50" i="2"/>
  <c r="H50" i="2"/>
  <c r="I50" i="2"/>
  <c r="J50" i="2"/>
  <c r="K50" i="2"/>
  <c r="L50" i="2"/>
  <c r="M50" i="2"/>
  <c r="N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B24" i="2"/>
  <c r="C24" i="2"/>
  <c r="D24" i="2"/>
  <c r="D30" i="2"/>
  <c r="E24" i="2"/>
  <c r="E30" i="2"/>
  <c r="E54" i="2" s="1"/>
  <c r="F24" i="2"/>
  <c r="F30" i="2"/>
  <c r="G30" i="2"/>
  <c r="G24" i="2"/>
  <c r="H24" i="2"/>
  <c r="H30" i="2"/>
  <c r="I24" i="2"/>
  <c r="I30" i="2"/>
  <c r="I54" i="2" s="1"/>
  <c r="J24" i="2"/>
  <c r="J30" i="2"/>
  <c r="K30" i="2"/>
  <c r="K24" i="2"/>
  <c r="L24" i="2"/>
  <c r="L30" i="2"/>
  <c r="M24" i="2"/>
  <c r="M30" i="2"/>
  <c r="M54" i="2" s="1"/>
  <c r="N24" i="2"/>
  <c r="N30" i="2"/>
  <c r="B30" i="2"/>
  <c r="C30" i="2"/>
  <c r="D55" i="2" l="1"/>
  <c r="I44" i="2"/>
  <c r="B44" i="2"/>
  <c r="B54" i="2"/>
  <c r="N44" i="2"/>
  <c r="N54" i="2"/>
  <c r="L44" i="2"/>
  <c r="L54" i="2"/>
  <c r="J44" i="2"/>
  <c r="J54" i="2"/>
  <c r="H44" i="2"/>
  <c r="H54" i="2"/>
  <c r="F44" i="2"/>
  <c r="F54" i="2"/>
  <c r="D44" i="2"/>
  <c r="D54" i="2"/>
  <c r="C44" i="2"/>
  <c r="C54" i="2"/>
  <c r="M44" i="2"/>
  <c r="E44" i="2"/>
  <c r="K44" i="2"/>
  <c r="K54" i="2"/>
  <c r="G44" i="2"/>
  <c r="G54" i="2"/>
  <c r="M55" i="2"/>
  <c r="I55" i="2"/>
  <c r="I73" i="2" s="1"/>
  <c r="I74" i="2" s="1"/>
  <c r="E55" i="2"/>
  <c r="E65" i="2" l="1"/>
  <c r="E73" i="2"/>
  <c r="E74" i="2" s="1"/>
  <c r="M65" i="2"/>
  <c r="M73" i="2"/>
  <c r="M74" i="2" s="1"/>
  <c r="I63" i="2"/>
  <c r="I64" i="2"/>
  <c r="I61" i="2"/>
  <c r="I62" i="2"/>
  <c r="G65" i="2"/>
  <c r="G55" i="2"/>
  <c r="G73" i="2" s="1"/>
  <c r="G74" i="2" s="1"/>
  <c r="K65" i="2"/>
  <c r="K55" i="2"/>
  <c r="K73" i="2" s="1"/>
  <c r="K74" i="2" s="1"/>
  <c r="C55" i="2"/>
  <c r="C73" i="2" s="1"/>
  <c r="C74" i="2" s="1"/>
  <c r="D73" i="2"/>
  <c r="D74" i="2" s="1"/>
  <c r="J55" i="2"/>
  <c r="J73" i="2" s="1"/>
  <c r="J74" i="2" s="1"/>
  <c r="L55" i="2"/>
  <c r="L73" i="2" s="1"/>
  <c r="L74" i="2" s="1"/>
  <c r="E63" i="2"/>
  <c r="E64" i="2"/>
  <c r="E61" i="2"/>
  <c r="E62" i="2"/>
  <c r="M63" i="2"/>
  <c r="M64" i="2"/>
  <c r="M61" i="2"/>
  <c r="M66" i="2" s="1"/>
  <c r="M62" i="2"/>
  <c r="F65" i="2"/>
  <c r="F55" i="2"/>
  <c r="F73" i="2" s="1"/>
  <c r="F74" i="2" s="1"/>
  <c r="H65" i="2"/>
  <c r="H55" i="2"/>
  <c r="H73" i="2" s="1"/>
  <c r="H74" i="2" s="1"/>
  <c r="I65" i="2"/>
  <c r="N55" i="2"/>
  <c r="N73" i="2" s="1"/>
  <c r="N74" i="2" s="1"/>
  <c r="B55" i="2"/>
  <c r="B73" i="2" s="1"/>
  <c r="B74" i="2" s="1"/>
  <c r="J65" i="2" l="1"/>
  <c r="D65" i="2"/>
  <c r="E66" i="2"/>
  <c r="L65" i="2"/>
  <c r="C65" i="2"/>
  <c r="B61" i="2"/>
  <c r="B62" i="2"/>
  <c r="B63" i="2"/>
  <c r="B64" i="2"/>
  <c r="N61" i="2"/>
  <c r="N62" i="2"/>
  <c r="N64" i="2"/>
  <c r="N63" i="2"/>
  <c r="I66" i="2"/>
  <c r="B65" i="2"/>
  <c r="N65" i="2"/>
  <c r="H61" i="2"/>
  <c r="H62" i="2"/>
  <c r="H63" i="2"/>
  <c r="H64" i="2"/>
  <c r="F61" i="2"/>
  <c r="F62" i="2"/>
  <c r="F63" i="2"/>
  <c r="F64" i="2"/>
  <c r="L61" i="2"/>
  <c r="L62" i="2"/>
  <c r="L63" i="2"/>
  <c r="L64" i="2"/>
  <c r="J61" i="2"/>
  <c r="J62" i="2"/>
  <c r="J63" i="2"/>
  <c r="J64" i="2"/>
  <c r="D61" i="2"/>
  <c r="D62" i="2"/>
  <c r="D63" i="2"/>
  <c r="D64" i="2"/>
  <c r="C63" i="2"/>
  <c r="C64" i="2"/>
  <c r="C61" i="2"/>
  <c r="C62" i="2"/>
  <c r="K63" i="2"/>
  <c r="K64" i="2"/>
  <c r="K61" i="2"/>
  <c r="K62" i="2"/>
  <c r="G63" i="2"/>
  <c r="G64" i="2"/>
  <c r="G61" i="2"/>
  <c r="G62" i="2"/>
  <c r="N66" i="2" l="1"/>
  <c r="B66" i="2"/>
  <c r="G66" i="2"/>
  <c r="K66" i="2"/>
  <c r="C66" i="2"/>
  <c r="D66" i="2"/>
  <c r="J66" i="2"/>
  <c r="L66" i="2"/>
  <c r="F66" i="2"/>
  <c r="H66" i="2"/>
</calcChain>
</file>

<file path=xl/sharedStrings.xml><?xml version="1.0" encoding="utf-8"?>
<sst xmlns="http://schemas.openxmlformats.org/spreadsheetml/2006/main" count="300" uniqueCount="206">
  <si>
    <t>Subcategory</t>
  </si>
  <si>
    <t>Total</t>
  </si>
  <si>
    <t>Wyjazd</t>
  </si>
  <si>
    <t>Woda</t>
  </si>
  <si>
    <t>Wino</t>
  </si>
  <si>
    <t>Szkola</t>
  </si>
  <si>
    <t>Sport</t>
  </si>
  <si>
    <t>Soczki</t>
  </si>
  <si>
    <t>Praca</t>
  </si>
  <si>
    <t>Piwo</t>
  </si>
  <si>
    <t>Pepsi</t>
  </si>
  <si>
    <t>Napiwek</t>
  </si>
  <si>
    <t>Miasto</t>
  </si>
  <si>
    <t>Jedzenie - Unassigned</t>
  </si>
  <si>
    <t>Impreza</t>
  </si>
  <si>
    <t>Dom</t>
  </si>
  <si>
    <t>Total Jedzenie</t>
  </si>
  <si>
    <t>sty-00</t>
  </si>
  <si>
    <t>lut-00</t>
  </si>
  <si>
    <t>mar-00</t>
  </si>
  <si>
    <t>kwi-00</t>
  </si>
  <si>
    <t>maj-00</t>
  </si>
  <si>
    <t>cze-00</t>
  </si>
  <si>
    <t>lip-00</t>
  </si>
  <si>
    <t>sie-00</t>
  </si>
  <si>
    <t>wrz-00</t>
  </si>
  <si>
    <t>paź-00</t>
  </si>
  <si>
    <t>lis-00</t>
  </si>
  <si>
    <t>gru-00</t>
  </si>
  <si>
    <t>sty-01</t>
  </si>
  <si>
    <t>lut-01</t>
  </si>
  <si>
    <t>mar-01</t>
  </si>
  <si>
    <t>kwi-01</t>
  </si>
  <si>
    <t>maj-01</t>
  </si>
  <si>
    <t>cze-01</t>
  </si>
  <si>
    <t>lip-01</t>
  </si>
  <si>
    <t>sie-01</t>
  </si>
  <si>
    <t>wrz-01</t>
  </si>
  <si>
    <t>paź-01</t>
  </si>
  <si>
    <t>lis-01</t>
  </si>
  <si>
    <t>gru-01</t>
  </si>
  <si>
    <t>sty-02</t>
  </si>
  <si>
    <t>lut-02</t>
  </si>
  <si>
    <t>mar-02</t>
  </si>
  <si>
    <t>kwi-02</t>
  </si>
  <si>
    <t>maj-02</t>
  </si>
  <si>
    <t>cze-02</t>
  </si>
  <si>
    <t>lip-02</t>
  </si>
  <si>
    <t>sie-02</t>
  </si>
  <si>
    <t>wrz-02</t>
  </si>
  <si>
    <t>paź-02</t>
  </si>
  <si>
    <t>lis-02</t>
  </si>
  <si>
    <t>gru-02</t>
  </si>
  <si>
    <t>sty-03</t>
  </si>
  <si>
    <t>lut-03</t>
  </si>
  <si>
    <t>mar-03</t>
  </si>
  <si>
    <t>kwi-03</t>
  </si>
  <si>
    <t>maj-03</t>
  </si>
  <si>
    <t>cze-03</t>
  </si>
  <si>
    <t>lip-03</t>
  </si>
  <si>
    <t>sie-03</t>
  </si>
  <si>
    <t>wrz-03</t>
  </si>
  <si>
    <t>paź-03</t>
  </si>
  <si>
    <t>lis-03</t>
  </si>
  <si>
    <t>gru-03</t>
  </si>
  <si>
    <t>sty-04</t>
  </si>
  <si>
    <t>lut-04</t>
  </si>
  <si>
    <t>mar-04</t>
  </si>
  <si>
    <t>kwi-04</t>
  </si>
  <si>
    <t>maj-04</t>
  </si>
  <si>
    <t>cze-04</t>
  </si>
  <si>
    <t>lip-04</t>
  </si>
  <si>
    <t>sie-04</t>
  </si>
  <si>
    <t>wrz-04</t>
  </si>
  <si>
    <t>paź-04</t>
  </si>
  <si>
    <t>lis-04</t>
  </si>
  <si>
    <t>gru-04</t>
  </si>
  <si>
    <t>sty-05</t>
  </si>
  <si>
    <t>lut-05</t>
  </si>
  <si>
    <t>mar-05</t>
  </si>
  <si>
    <t>kwi-05</t>
  </si>
  <si>
    <t>maj-05</t>
  </si>
  <si>
    <t>cze-05</t>
  </si>
  <si>
    <t>lip-05</t>
  </si>
  <si>
    <t>sie-05</t>
  </si>
  <si>
    <t>wrz-05</t>
  </si>
  <si>
    <t>paź-05</t>
  </si>
  <si>
    <t>lis-05</t>
  </si>
  <si>
    <t>gru-05</t>
  </si>
  <si>
    <t>sty-06</t>
  </si>
  <si>
    <t>lut-06</t>
  </si>
  <si>
    <t>mar-06</t>
  </si>
  <si>
    <t>kwi-06</t>
  </si>
  <si>
    <t>maj-06</t>
  </si>
  <si>
    <t>cze-06</t>
  </si>
  <si>
    <t>lip-06</t>
  </si>
  <si>
    <t>sie-06</t>
  </si>
  <si>
    <t>wrz-06</t>
  </si>
  <si>
    <t>paź-06</t>
  </si>
  <si>
    <t>lis-06</t>
  </si>
  <si>
    <t>gru-06</t>
  </si>
  <si>
    <t>sty-07</t>
  </si>
  <si>
    <t>lut-07</t>
  </si>
  <si>
    <t>mar-07</t>
  </si>
  <si>
    <t>kwi-07</t>
  </si>
  <si>
    <t>maj-07</t>
  </si>
  <si>
    <t>cze-07</t>
  </si>
  <si>
    <t>lip-07</t>
  </si>
  <si>
    <t>sie-07</t>
  </si>
  <si>
    <t>wrz-07</t>
  </si>
  <si>
    <t>paź-07</t>
  </si>
  <si>
    <t>lis-07</t>
  </si>
  <si>
    <t>gru-07</t>
  </si>
  <si>
    <t>sty-08</t>
  </si>
  <si>
    <t>lut-08</t>
  </si>
  <si>
    <t>mar-08</t>
  </si>
  <si>
    <t>kwi-08</t>
  </si>
  <si>
    <t>maj-08</t>
  </si>
  <si>
    <t>cze-08</t>
  </si>
  <si>
    <t>lip-08</t>
  </si>
  <si>
    <t>sie-08</t>
  </si>
  <si>
    <t>wrz-08</t>
  </si>
  <si>
    <t>paź-08</t>
  </si>
  <si>
    <t>lis-08</t>
  </si>
  <si>
    <t>gru-08</t>
  </si>
  <si>
    <t>sty-09</t>
  </si>
  <si>
    <t>lut-09</t>
  </si>
  <si>
    <t>mar-09</t>
  </si>
  <si>
    <t>kwi-09</t>
  </si>
  <si>
    <t>maj-09</t>
  </si>
  <si>
    <t>cze-09</t>
  </si>
  <si>
    <t>lip-09</t>
  </si>
  <si>
    <t>sie-09</t>
  </si>
  <si>
    <t>wrz-09</t>
  </si>
  <si>
    <t>paź-09</t>
  </si>
  <si>
    <t>lis-09</t>
  </si>
  <si>
    <t>gru-09</t>
  </si>
  <si>
    <t>sty-10</t>
  </si>
  <si>
    <t>lut-10</t>
  </si>
  <si>
    <t>mar-10</t>
  </si>
  <si>
    <t>kwi-10</t>
  </si>
  <si>
    <t>maj-10</t>
  </si>
  <si>
    <t>cze-10</t>
  </si>
  <si>
    <t>lip-10</t>
  </si>
  <si>
    <t>sie-10</t>
  </si>
  <si>
    <t>wrz-10</t>
  </si>
  <si>
    <t>paź-10</t>
  </si>
  <si>
    <t>lis-10</t>
  </si>
  <si>
    <t>gru-10</t>
  </si>
  <si>
    <t>sty-11</t>
  </si>
  <si>
    <t>lut-11</t>
  </si>
  <si>
    <t>mar-11</t>
  </si>
  <si>
    <t>kwi-11</t>
  </si>
  <si>
    <t>maj-11</t>
  </si>
  <si>
    <t>cze-11</t>
  </si>
  <si>
    <t>lip-11</t>
  </si>
  <si>
    <t>sie-11</t>
  </si>
  <si>
    <t>wrz-11</t>
  </si>
  <si>
    <t>paź-11</t>
  </si>
  <si>
    <t>lis-11</t>
  </si>
  <si>
    <t>gru-11</t>
  </si>
  <si>
    <t>sty-12</t>
  </si>
  <si>
    <t>lut-12</t>
  </si>
  <si>
    <t>mar-12</t>
  </si>
  <si>
    <t>kwi-12</t>
  </si>
  <si>
    <t>maj-12</t>
  </si>
  <si>
    <t>cze-12</t>
  </si>
  <si>
    <t>lip-12</t>
  </si>
  <si>
    <t>sie-12</t>
  </si>
  <si>
    <t>wrz-12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</si>
  <si>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</si>
  <si>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</si>
  <si>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</si>
  <si>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</si>
  <si>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</si>
  <si>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</si>
  <si>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</si>
  <si>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</si>
  <si>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</si>
  <si>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</si>
  <si>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</si>
  <si>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</si>
  <si>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</si>
  <si>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Średnie wydatki miesięczne na jedzenie</t>
  </si>
  <si>
    <t>Średnie wydatki miesięczne - podział na główne kategorie</t>
  </si>
  <si>
    <t>Jedzenie : Dom</t>
  </si>
  <si>
    <t>Jedzenie : Miasto</t>
  </si>
  <si>
    <t>Jedzenie : Praca</t>
  </si>
  <si>
    <t>Jedzenie : Wyjazd</t>
  </si>
  <si>
    <t>Jedzenie : Szkoła</t>
  </si>
  <si>
    <t>Procentowy udział jedzenia w poszczególnych miejscach w całkowitych kosztach</t>
  </si>
  <si>
    <t>Liczba osób w rodzinie</t>
  </si>
  <si>
    <t>Koszt jedzenia / m-c</t>
  </si>
  <si>
    <t>Koszt na osobę / m-c</t>
  </si>
  <si>
    <t>Średnie miesięczne koszty jedzenia na osobę</t>
  </si>
  <si>
    <t>Wydatki na jedzenie - 4-osobowa rodzina</t>
  </si>
  <si>
    <t>Średnie miesięczne wydatki na jedzenie</t>
  </si>
  <si>
    <t>Udział procentowy poszczególnych kategorii w całych wydatkach na jedzenie</t>
  </si>
  <si>
    <t>Roczne wydatki na jedzenie</t>
  </si>
  <si>
    <t>Średni miesięczny koszt jedzenia na osobę (na domownika)</t>
  </si>
  <si>
    <t>Źródło:</t>
  </si>
  <si>
    <t>http://jakoszczedzacpieniadze.pl</t>
  </si>
  <si>
    <t>Ten arkusz przedstawia koszty związane z zakupem jedzenia przez 4-osobową rodzinę mieszkającą w Warszawie. Nie odżywiamy się przesadnie oszczędnie, ale staramy się ograniczać koszty związane z jedzeniem na mieście. Inne informacje związane z naszą charakterystyką "żywieniową" przedstawione zostały w artykule na blogu http://jakoszczedzacpieniadze.pl, na którym piszę o tym jak ograniczyć wydatki i jak rozsądnie wydawać pieniądze.
Arkusz podzielony jest na trzy zakładki:
- "Jedzenie miesięcznie" - tu znajdują się dane źródłowe w podziale na wydatki co miesiąc
- "Jedzenie rocznie" - tu znajduje się podsumowanie roczne oraz przekroje miesięczne
- "Wykresy" - tu w formie graficznej możesz zobaczyć nasze wydatki</t>
  </si>
  <si>
    <t>Jedzenie - miesiąc po miesiącu</t>
  </si>
  <si>
    <t>Raport od 2000-01-01 do  2012-09-30</t>
  </si>
  <si>
    <t>Wykresy: koszty jedzenia 4-osobowej rodziny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</si>
</sst>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.00_ ;[Red]\-#,##0.00\ "/>
    <numFmt numFmtId="165" formatCode="_-* #,##0\ [$zł-415]_-;\-* #,##0\ [$zł-415]_-;_-* &quot;-&quot;??\ [$zł-415]_-;_-@_-"/>
    <numFmt numFmtId="166" formatCode="_-* #,##0\ &quot;zł&quot;_-;\-* #,##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24">
    <xf numFmtId="0" fontId="0" fillId="0" borderId="0" xfId="0"/>
    <xf numFmtId="17" fontId="0" fillId="0" borderId="0" xfId="0" applyNumberFormat="1"/>
    <xf numFmtId="0" fontId="0" fillId="0" borderId="10" xfId="0" applyFont="1" applyBorder="1"/>
    <xf numFmtId="164" fontId="0" fillId="0" borderId="0" xfId="0" applyNumberFormat="1"/>
    <xf numFmtId="0" fontId="13" fillId="33" borderId="10" xfId="0" applyFont="1" applyFill="1" applyBorder="1"/>
    <xf numFmtId="0" fontId="16" fillId="0" borderId="0" xfId="0" applyFont="1"/>
    <xf numFmtId="0" fontId="16" fillId="0" borderId="11" xfId="0" applyFont="1" applyBorder="1"/>
    <xf numFmtId="164" fontId="16" fillId="0" borderId="0" xfId="0" applyNumberFormat="1" applyFont="1"/>
    <xf numFmtId="0" fontId="13" fillId="33" borderId="12" xfId="0" applyFont="1" applyFill="1" applyBorder="1"/>
    <xf numFmtId="0" fontId="13" fillId="33" borderId="0" xfId="0" applyFont="1" applyFill="1" applyBorder="1"/>
    <xf numFmtId="0" fontId="13" fillId="33" borderId="13" xfId="0" applyFont="1" applyFill="1" applyBorder="1"/>
    <xf numFmtId="9" fontId="0" fillId="0" borderId="0" xfId="2" applyNumberFormat="1" applyFont="1"/>
    <xf numFmtId="9" fontId="16" fillId="0" borderId="0" xfId="2" applyNumberFormat="1" applyFont="1"/>
    <xf numFmtId="165" fontId="0" fillId="0" borderId="0" xfId="0" applyNumberFormat="1"/>
    <xf numFmtId="165" fontId="16" fillId="0" borderId="0" xfId="0" applyNumberFormat="1" applyFont="1"/>
    <xf numFmtId="166" fontId="0" fillId="0" borderId="0" xfId="1" applyNumberFormat="1" applyFont="1"/>
    <xf numFmtId="166" fontId="16" fillId="0" borderId="0" xfId="1" applyNumberFormat="1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0" fillId="0" borderId="0" xfId="0" applyAlignment="1">
      <alignment horizontal="right" vertical="top"/>
    </xf>
    <xf numFmtId="0" fontId="22" fillId="0" borderId="0" xfId="44"/>
    <xf numFmtId="0" fontId="21" fillId="0" borderId="0" xfId="0" applyFont="1" applyAlignment="1">
      <alignment horizontal="left" vertical="top" wrapText="1"/>
    </xf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4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217"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22" formatCode="mmm/yy"/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165" formatCode="_-* #,##0\ [$zł-415]_-;\-* #,##0\ [$zł-415]_-;_-* &quot;-&quot;??\ [$zł-415]_-;_-@_-"/>
    </dxf>
    <dxf>
      <numFmt numFmtId="165" formatCode="_-* #,##0\ [$zł-415]_-;\-* #,##0\ [$zł-415]_-;_-* &quot;-&quot;??\ [$zł-415]_-;_-@_-"/>
    </dxf>
    <dxf>
      <numFmt numFmtId="165" formatCode="_-* #,##0\ [$zł-415]_-;\-* #,##0\ [$zł-415]_-;_-* &quot;-&quot;??\ [$zł-415]_-;_-@_-"/>
    </dxf>
    <dxf>
      <numFmt numFmtId="165" formatCode="_-* #,##0\ [$zł-415]_-;\-* #,##0\ [$zł-415]_-;_-* &quot;-&quot;??\ [$zł-415]_-;_-@_-"/>
    </dxf>
    <dxf>
      <numFmt numFmtId="165" formatCode="_-* #,##0\ [$zł-415]_-;\-* #,##0\ [$zł-415]_-;_-* &quot;-&quot;??\ [$zł-415]_-;_-@_-"/>
    </dxf>
    <dxf>
      <numFmt numFmtId="165" formatCode="_-* #,##0\ [$zł-415]_-;\-* #,##0\ [$zł-415]_-;_-* &quot;-&quot;??\ [$zł-415]_-;_-@_-"/>
    </dxf>
    <dxf>
      <numFmt numFmtId="165" formatCode="_-* #,##0\ [$zł-415]_-;\-* #,##0\ [$zł-415]_-;_-* &quot;-&quot;??\ [$zł-415]_-;_-@_-"/>
    </dxf>
    <dxf>
      <numFmt numFmtId="165" formatCode="_-* #,##0\ [$zł-415]_-;\-* #,##0\ [$zł-415]_-;_-* &quot;-&quot;??\ [$zł-415]_-;_-@_-"/>
    </dxf>
    <dxf>
      <numFmt numFmtId="165" formatCode="_-* #,##0\ [$zł-415]_-;\-* #,##0\ [$zł-415]_-;_-* &quot;-&quot;??\ [$zł-415]_-;_-@_-"/>
    </dxf>
    <dxf>
      <numFmt numFmtId="165" formatCode="_-* #,##0\ [$zł-415]_-;\-* #,##0\ [$zł-415]_-;_-* &quot;-&quot;??\ [$zł-415]_-;_-@_-"/>
    </dxf>
    <dxf>
      <numFmt numFmtId="165" formatCode="_-* #,##0\ [$zł-415]_-;\-* #,##0\ [$zł-415]_-;_-* &quot;-&quot;??\ [$zł-415]_-;_-@_-"/>
    </dxf>
    <dxf>
      <numFmt numFmtId="165" formatCode="_-* #,##0\ [$zł-415]_-;\-* #,##0\ [$zł-415]_-;_-* &quot;-&quot;??\ [$zł-415]_-;_-@_-"/>
    </dxf>
    <dxf>
      <numFmt numFmtId="165" formatCode="_-* #,##0\ [$zł-415]_-;\-* #,##0\ [$zł-415]_-;_-* &quot;-&quot;??\ [$zł-415]_-;_-@_-"/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numFmt numFmtId="165" formatCode="_-* #,##0\ [$zł-415]_-;\-* #,##0\ [$zł-415]_-;_-* &quot;-&quot;??\ [$zł-415]_-;_-@_-"/>
    </dxf>
    <dxf>
      <numFmt numFmtId="165" formatCode="_-* #,##0\ [$zł-415]_-;\-* #,##0\ [$zł-415]_-;_-* &quot;-&quot;??\ [$zł-415]_-;_-@_-"/>
    </dxf>
    <dxf>
      <numFmt numFmtId="165" formatCode="_-* #,##0\ [$zł-415]_-;\-* #,##0\ [$zł-415]_-;_-* &quot;-&quot;??\ [$zł-415]_-;_-@_-"/>
    </dxf>
    <dxf>
      <numFmt numFmtId="165" formatCode="_-* #,##0\ [$zł-415]_-;\-* #,##0\ [$zł-415]_-;_-* &quot;-&quot;??\ [$zł-415]_-;_-@_-"/>
    </dxf>
    <dxf>
      <numFmt numFmtId="165" formatCode="_-* #,##0\ [$zł-415]_-;\-* #,##0\ [$zł-415]_-;_-* &quot;-&quot;??\ [$zł-415]_-;_-@_-"/>
    </dxf>
    <dxf>
      <numFmt numFmtId="165" formatCode="_-* #,##0\ [$zł-415]_-;\-* #,##0\ [$zł-415]_-;_-* &quot;-&quot;??\ [$zł-415]_-;_-@_-"/>
    </dxf>
    <dxf>
      <numFmt numFmtId="165" formatCode="_-* #,##0\ [$zł-415]_-;\-* #,##0\ [$zł-415]_-;_-* &quot;-&quot;??\ [$zł-415]_-;_-@_-"/>
    </dxf>
    <dxf>
      <numFmt numFmtId="165" formatCode="_-* #,##0\ [$zł-415]_-;\-* #,##0\ [$zł-415]_-;_-* &quot;-&quot;??\ [$zł-415]_-;_-@_-"/>
    </dxf>
    <dxf>
      <numFmt numFmtId="165" formatCode="_-* #,##0\ [$zł-415]_-;\-* #,##0\ [$zł-415]_-;_-* &quot;-&quot;??\ [$zł-415]_-;_-@_-"/>
    </dxf>
    <dxf>
      <numFmt numFmtId="165" formatCode="_-* #,##0\ [$zł-415]_-;\-* #,##0\ [$zł-415]_-;_-* &quot;-&quot;??\ [$zł-415]_-;_-@_-"/>
    </dxf>
    <dxf>
      <numFmt numFmtId="165" formatCode="_-* #,##0\ [$zł-415]_-;\-* #,##0\ [$zł-415]_-;_-* &quot;-&quot;??\ [$zł-415]_-;_-@_-"/>
    </dxf>
    <dxf>
      <numFmt numFmtId="165" formatCode="_-* #,##0\ [$zł-415]_-;\-* #,##0\ [$zł-415]_-;_-* &quot;-&quot;??\ [$zł-415]_-;_-@_-"/>
    </dxf>
    <dxf>
      <numFmt numFmtId="165" formatCode="_-* #,##0\ [$zł-415]_-;\-* #,##0\ [$zł-415]_-;_-* &quot;-&quot;??\ [$zł-415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4"/>
        </top>
        <bottom/>
      </border>
    </dxf>
    <dxf>
      <border outline="0">
        <left style="thin">
          <color theme="4"/>
        </left>
      </border>
    </dxf>
    <dxf>
      <numFmt numFmtId="166" formatCode="_-* #,##0\ &quot;zł&quot;_-;\-* #,##0\ &quot;zł&quot;_-;_-* &quot;-&quot;??\ &quot;zł&quot;_-;_-@_-"/>
    </dxf>
    <dxf>
      <numFmt numFmtId="166" formatCode="_-* #,##0\ &quot;zł&quot;_-;\-* #,##0\ &quot;zł&quot;_-;_-* &quot;-&quot;??\ &quot;zł&quot;_-;_-@_-"/>
    </dxf>
    <dxf>
      <numFmt numFmtId="166" formatCode="_-* #,##0\ &quot;zł&quot;_-;\-* #,##0\ &quot;zł&quot;_-;_-* &quot;-&quot;??\ &quot;zł&quot;_-;_-@_-"/>
    </dxf>
    <dxf>
      <numFmt numFmtId="166" formatCode="_-* #,##0\ &quot;zł&quot;_-;\-* #,##0\ &quot;zł&quot;_-;_-* &quot;-&quot;??\ &quot;zł&quot;_-;_-@_-"/>
    </dxf>
    <dxf>
      <numFmt numFmtId="166" formatCode="_-* #,##0\ &quot;zł&quot;_-;\-* #,##0\ &quot;zł&quot;_-;_-* &quot;-&quot;??\ &quot;zł&quot;_-;_-@_-"/>
    </dxf>
    <dxf>
      <numFmt numFmtId="166" formatCode="_-* #,##0\ &quot;zł&quot;_-;\-* #,##0\ &quot;zł&quot;_-;_-* &quot;-&quot;??\ &quot;zł&quot;_-;_-@_-"/>
    </dxf>
    <dxf>
      <numFmt numFmtId="166" formatCode="_-* #,##0\ &quot;zł&quot;_-;\-* #,##0\ &quot;zł&quot;_-;_-* &quot;-&quot;??\ &quot;zł&quot;_-;_-@_-"/>
    </dxf>
    <dxf>
      <numFmt numFmtId="166" formatCode="_-* #,##0\ &quot;zł&quot;_-;\-* #,##0\ &quot;zł&quot;_-;_-* &quot;-&quot;??\ &quot;zł&quot;_-;_-@_-"/>
    </dxf>
    <dxf>
      <numFmt numFmtId="166" formatCode="_-* #,##0\ &quot;zł&quot;_-;\-* #,##0\ &quot;zł&quot;_-;_-* &quot;-&quot;??\ &quot;zł&quot;_-;_-@_-"/>
    </dxf>
    <dxf>
      <numFmt numFmtId="166" formatCode="_-* #,##0\ &quot;zł&quot;_-;\-* #,##0\ &quot;zł&quot;_-;_-* &quot;-&quot;??\ &quot;zł&quot;_-;_-@_-"/>
    </dxf>
    <dxf>
      <numFmt numFmtId="166" formatCode="_-* #,##0\ &quot;zł&quot;_-;\-* #,##0\ &quot;zł&quot;_-;_-* &quot;-&quot;??\ &quot;zł&quot;_-;_-@_-"/>
    </dxf>
    <dxf>
      <numFmt numFmtId="166" formatCode="_-* #,##0\ &quot;zł&quot;_-;\-* #,##0\ &quot;zł&quot;_-;_-* &quot;-&quot;??\ &quot;zł&quot;_-;_-@_-"/>
    </dxf>
    <dxf>
      <numFmt numFmtId="166" formatCode="_-* #,##0\ &quot;zł&quot;_-;\-* #,##0\ &quot;zł&quot;_-;_-* &quot;-&quot;??\ &quot;zł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4"/>
        </top>
        <bottom/>
      </border>
    </dxf>
    <dxf>
      <border outline="0">
        <left style="thin">
          <color theme="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'Jedzenie rocznie'!$A$50</c:f>
              <c:strCache>
                <c:ptCount val="1"/>
                <c:pt idx="0">
                  <c:v>Jedzenie : Dom</c:v>
                </c:pt>
              </c:strCache>
            </c:strRef>
          </c:tx>
          <c:val>
            <c:numRef>
              <c:f>'Jedzenie rocznie'!$B$50:$N$50</c:f>
              <c:numCache>
                <c:formatCode>_-* #,##0\ [$zł-415]_-;\-* #,##0\ [$zł-415]_-;_-* "-"??\ [$zł-415]_-;_-@_-</c:formatCode>
                <c:ptCount val="13"/>
                <c:pt idx="0">
                  <c:v>1156.0233333333331</c:v>
                </c:pt>
                <c:pt idx="1">
                  <c:v>954.47833333333335</c:v>
                </c:pt>
                <c:pt idx="2">
                  <c:v>1020.3683333333333</c:v>
                </c:pt>
                <c:pt idx="3">
                  <c:v>1209.2258333333334</c:v>
                </c:pt>
                <c:pt idx="4">
                  <c:v>1561.8258333333333</c:v>
                </c:pt>
                <c:pt idx="5">
                  <c:v>1581.5149999999996</c:v>
                </c:pt>
                <c:pt idx="6">
                  <c:v>1649.5349999999999</c:v>
                </c:pt>
                <c:pt idx="7">
                  <c:v>1857.9008333333338</c:v>
                </c:pt>
                <c:pt idx="8">
                  <c:v>1790.1283333333331</c:v>
                </c:pt>
                <c:pt idx="9">
                  <c:v>1743.215833333333</c:v>
                </c:pt>
                <c:pt idx="10">
                  <c:v>1834.5400000000002</c:v>
                </c:pt>
                <c:pt idx="11">
                  <c:v>1925.9166666666667</c:v>
                </c:pt>
                <c:pt idx="12">
                  <c:v>1793.5355555555554</c:v>
                </c:pt>
              </c:numCache>
            </c:numRef>
          </c:val>
        </c:ser>
        <c:ser>
          <c:idx val="1"/>
          <c:order val="1"/>
          <c:tx>
            <c:strRef>
              <c:f>'Jedzenie rocznie'!$A$51</c:f>
              <c:strCache>
                <c:ptCount val="1"/>
                <c:pt idx="0">
                  <c:v>Jedzenie : Miasto</c:v>
                </c:pt>
              </c:strCache>
            </c:strRef>
          </c:tx>
          <c:spPr>
            <a:ln w="25400">
              <a:noFill/>
            </a:ln>
          </c:spPr>
          <c:val>
            <c:numRef>
              <c:f>'Jedzenie rocznie'!$B$51:$N$51</c:f>
              <c:numCache>
                <c:formatCode>_-* #,##0\ [$zł-415]_-;\-* #,##0\ [$zł-415]_-;_-* "-"??\ [$zł-415]_-;_-@_-</c:formatCode>
                <c:ptCount val="13"/>
                <c:pt idx="0">
                  <c:v>189.24833333333333</c:v>
                </c:pt>
                <c:pt idx="1">
                  <c:v>206.84583333333339</c:v>
                </c:pt>
                <c:pt idx="2">
                  <c:v>119.41916666666665</c:v>
                </c:pt>
                <c:pt idx="3">
                  <c:v>161.30083333333334</c:v>
                </c:pt>
                <c:pt idx="4">
                  <c:v>183.95833333333337</c:v>
                </c:pt>
                <c:pt idx="5">
                  <c:v>104.94666666666669</c:v>
                </c:pt>
                <c:pt idx="6">
                  <c:v>189.75749999999999</c:v>
                </c:pt>
                <c:pt idx="7">
                  <c:v>344.58666666666664</c:v>
                </c:pt>
                <c:pt idx="8">
                  <c:v>254.8208333333333</c:v>
                </c:pt>
                <c:pt idx="9">
                  <c:v>305.63416666666666</c:v>
                </c:pt>
                <c:pt idx="10">
                  <c:v>207.57</c:v>
                </c:pt>
                <c:pt idx="11">
                  <c:v>204.90416666666661</c:v>
                </c:pt>
                <c:pt idx="12">
                  <c:v>77.490000000000009</c:v>
                </c:pt>
              </c:numCache>
            </c:numRef>
          </c:val>
        </c:ser>
        <c:ser>
          <c:idx val="2"/>
          <c:order val="2"/>
          <c:tx>
            <c:strRef>
              <c:f>'Jedzenie rocznie'!$A$52</c:f>
              <c:strCache>
                <c:ptCount val="1"/>
                <c:pt idx="0">
                  <c:v>Jedzenie : Praca</c:v>
                </c:pt>
              </c:strCache>
            </c:strRef>
          </c:tx>
          <c:spPr>
            <a:ln w="25400">
              <a:noFill/>
            </a:ln>
          </c:spPr>
          <c:val>
            <c:numRef>
              <c:f>'Jedzenie rocznie'!$B$52:$N$52</c:f>
              <c:numCache>
                <c:formatCode>_-* #,##0\ [$zł-415]_-;\-* #,##0\ [$zł-415]_-;_-* "-"??\ [$zł-415]_-;_-@_-</c:formatCode>
                <c:ptCount val="13"/>
                <c:pt idx="0">
                  <c:v>169.05333333333334</c:v>
                </c:pt>
                <c:pt idx="1">
                  <c:v>91.177500000000009</c:v>
                </c:pt>
                <c:pt idx="2">
                  <c:v>84.671666666666667</c:v>
                </c:pt>
                <c:pt idx="3">
                  <c:v>53.957500000000003</c:v>
                </c:pt>
                <c:pt idx="4">
                  <c:v>38.104999999999997</c:v>
                </c:pt>
                <c:pt idx="5">
                  <c:v>33.561666666666675</c:v>
                </c:pt>
                <c:pt idx="6">
                  <c:v>23.770833333333332</c:v>
                </c:pt>
                <c:pt idx="7">
                  <c:v>15.496666666666668</c:v>
                </c:pt>
                <c:pt idx="8">
                  <c:v>27.906666666666666</c:v>
                </c:pt>
                <c:pt idx="9">
                  <c:v>21.545833333333334</c:v>
                </c:pt>
                <c:pt idx="10">
                  <c:v>12.757499999999999</c:v>
                </c:pt>
                <c:pt idx="11">
                  <c:v>23.066666666666663</c:v>
                </c:pt>
                <c:pt idx="12">
                  <c:v>18.806666666666665</c:v>
                </c:pt>
              </c:numCache>
            </c:numRef>
          </c:val>
        </c:ser>
        <c:ser>
          <c:idx val="3"/>
          <c:order val="3"/>
          <c:tx>
            <c:strRef>
              <c:f>'Jedzenie rocznie'!$A$53</c:f>
              <c:strCache>
                <c:ptCount val="1"/>
                <c:pt idx="0">
                  <c:v>Jedzenie : Szkoła</c:v>
                </c:pt>
              </c:strCache>
            </c:strRef>
          </c:tx>
          <c:spPr>
            <a:ln w="25400">
              <a:noFill/>
            </a:ln>
          </c:spPr>
          <c:val>
            <c:numRef>
              <c:f>'Jedzenie rocznie'!$B$53:$N$53</c:f>
              <c:numCache>
                <c:formatCode>_-* #,##0\ [$zł-415]_-;\-* #,##0\ [$zł-415]_-;_-* "-"??\ [$zł-415]_-;_-@_-</c:formatCode>
                <c:ptCount val="13"/>
                <c:pt idx="0">
                  <c:v>2.0916666666666663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49.985000000000007</c:v>
                </c:pt>
                <c:pt idx="10">
                  <c:v>54.599999999999994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'Jedzenie rocznie'!$A$54</c:f>
              <c:strCache>
                <c:ptCount val="1"/>
                <c:pt idx="0">
                  <c:v>Jedzenie : Wyjazd</c:v>
                </c:pt>
              </c:strCache>
            </c:strRef>
          </c:tx>
          <c:spPr>
            <a:ln w="25400">
              <a:noFill/>
            </a:ln>
          </c:spPr>
          <c:val>
            <c:numRef>
              <c:f>'Jedzenie rocznie'!$B$54:$N$54</c:f>
              <c:numCache>
                <c:formatCode>_-* #,##0\ [$zł-415]_-;\-* #,##0\ [$zł-415]_-;_-* "-"??\ [$zł-415]_-;_-@_-</c:formatCode>
                <c:ptCount val="13"/>
                <c:pt idx="0">
                  <c:v>87.757499999999993</c:v>
                </c:pt>
                <c:pt idx="1">
                  <c:v>219.99333333333334</c:v>
                </c:pt>
                <c:pt idx="2">
                  <c:v>125.18666666666665</c:v>
                </c:pt>
                <c:pt idx="3">
                  <c:v>109.63166666666666</c:v>
                </c:pt>
                <c:pt idx="4">
                  <c:v>180.5733333333333</c:v>
                </c:pt>
                <c:pt idx="5">
                  <c:v>158.39750000000001</c:v>
                </c:pt>
                <c:pt idx="6">
                  <c:v>168.12333333333331</c:v>
                </c:pt>
                <c:pt idx="7">
                  <c:v>150.13833333333332</c:v>
                </c:pt>
                <c:pt idx="8">
                  <c:v>75.256666666666675</c:v>
                </c:pt>
                <c:pt idx="9">
                  <c:v>221.2491666666667</c:v>
                </c:pt>
                <c:pt idx="10">
                  <c:v>163.88750000000002</c:v>
                </c:pt>
                <c:pt idx="11">
                  <c:v>78.710000000000008</c:v>
                </c:pt>
                <c:pt idx="12">
                  <c:v>152.94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810240"/>
        <c:axId val="110811776"/>
      </c:areaChart>
      <c:catAx>
        <c:axId val="110810240"/>
        <c:scaling>
          <c:orientation val="minMax"/>
        </c:scaling>
        <c:delete val="0"/>
        <c:axPos val="b"/>
        <c:majorTickMark val="out"/>
        <c:minorTickMark val="none"/>
        <c:tickLblPos val="nextTo"/>
        <c:crossAx val="110811776"/>
        <c:crosses val="autoZero"/>
        <c:auto val="1"/>
        <c:lblAlgn val="ctr"/>
        <c:lblOffset val="100"/>
        <c:noMultiLvlLbl val="0"/>
      </c:catAx>
      <c:valAx>
        <c:axId val="1108117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0810240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'Jedzenie rocznie'!$A$50</c:f>
              <c:strCache>
                <c:ptCount val="1"/>
                <c:pt idx="0">
                  <c:v>Jedzenie : Dom</c:v>
                </c:pt>
              </c:strCache>
            </c:strRef>
          </c:tx>
          <c:marker>
            <c:symbol val="none"/>
          </c:marker>
          <c:cat>
            <c:strRef>
              <c:f>'Jedzenie rocznie'!$B$49:$N$49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strCache>
            </c:strRef>
          </c:cat>
          <c:val>
            <c:numRef>
              <c:f>'Jedzenie rocznie'!$B$50:$N$50</c:f>
              <c:numCache>
                <c:formatCode>_-* #,##0\ [$zł-415]_-;\-* #,##0\ [$zł-415]_-;_-* "-"??\ [$zł-415]_-;_-@_-</c:formatCode>
                <c:ptCount val="13"/>
                <c:pt idx="0">
                  <c:v>1156.0233333333331</c:v>
                </c:pt>
                <c:pt idx="1">
                  <c:v>954.47833333333335</c:v>
                </c:pt>
                <c:pt idx="2">
                  <c:v>1020.3683333333333</c:v>
                </c:pt>
                <c:pt idx="3">
                  <c:v>1209.2258333333334</c:v>
                </c:pt>
                <c:pt idx="4">
                  <c:v>1561.8258333333333</c:v>
                </c:pt>
                <c:pt idx="5">
                  <c:v>1581.5149999999996</c:v>
                </c:pt>
                <c:pt idx="6">
                  <c:v>1649.5349999999999</c:v>
                </c:pt>
                <c:pt idx="7">
                  <c:v>1857.9008333333338</c:v>
                </c:pt>
                <c:pt idx="8">
                  <c:v>1790.1283333333331</c:v>
                </c:pt>
                <c:pt idx="9">
                  <c:v>1743.215833333333</c:v>
                </c:pt>
                <c:pt idx="10">
                  <c:v>1834.5400000000002</c:v>
                </c:pt>
                <c:pt idx="11">
                  <c:v>1925.9166666666667</c:v>
                </c:pt>
                <c:pt idx="12">
                  <c:v>1793.5355555555554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'Jedzenie rocznie'!$A$51</c:f>
              <c:strCache>
                <c:ptCount val="1"/>
                <c:pt idx="0">
                  <c:v>Jedzenie : Miasto</c:v>
                </c:pt>
              </c:strCache>
            </c:strRef>
          </c:tx>
          <c:marker>
            <c:symbol val="none"/>
          </c:marker>
          <c:cat>
            <c:strRef>
              <c:f>'Jedzenie rocznie'!$B$49:$N$49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strCache>
            </c:strRef>
          </c:cat>
          <c:val>
            <c:numRef>
              <c:f>'Jedzenie rocznie'!$B$51:$N$51</c:f>
              <c:numCache>
                <c:formatCode>_-* #,##0\ [$zł-415]_-;\-* #,##0\ [$zł-415]_-;_-* "-"??\ [$zł-415]_-;_-@_-</c:formatCode>
                <c:ptCount val="13"/>
                <c:pt idx="0">
                  <c:v>189.24833333333333</c:v>
                </c:pt>
                <c:pt idx="1">
                  <c:v>206.84583333333339</c:v>
                </c:pt>
                <c:pt idx="2">
                  <c:v>119.41916666666665</c:v>
                </c:pt>
                <c:pt idx="3">
                  <c:v>161.30083333333334</c:v>
                </c:pt>
                <c:pt idx="4">
                  <c:v>183.95833333333337</c:v>
                </c:pt>
                <c:pt idx="5">
                  <c:v>104.94666666666669</c:v>
                </c:pt>
                <c:pt idx="6">
                  <c:v>189.75749999999999</c:v>
                </c:pt>
                <c:pt idx="7">
                  <c:v>344.58666666666664</c:v>
                </c:pt>
                <c:pt idx="8">
                  <c:v>254.8208333333333</c:v>
                </c:pt>
                <c:pt idx="9">
                  <c:v>305.63416666666666</c:v>
                </c:pt>
                <c:pt idx="10">
                  <c:v>207.57</c:v>
                </c:pt>
                <c:pt idx="11">
                  <c:v>204.90416666666661</c:v>
                </c:pt>
                <c:pt idx="12">
                  <c:v>77.490000000000009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'Jedzenie rocznie'!$A$52</c:f>
              <c:strCache>
                <c:ptCount val="1"/>
                <c:pt idx="0">
                  <c:v>Jedzenie : Praca</c:v>
                </c:pt>
              </c:strCache>
            </c:strRef>
          </c:tx>
          <c:marker>
            <c:symbol val="none"/>
          </c:marker>
          <c:cat>
            <c:strRef>
              <c:f>'Jedzenie rocznie'!$B$49:$N$49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strCache>
            </c:strRef>
          </c:cat>
          <c:val>
            <c:numRef>
              <c:f>'Jedzenie rocznie'!$B$52:$N$52</c:f>
              <c:numCache>
                <c:formatCode>_-* #,##0\ [$zł-415]_-;\-* #,##0\ [$zł-415]_-;_-* "-"??\ [$zł-415]_-;_-@_-</c:formatCode>
                <c:ptCount val="13"/>
                <c:pt idx="0">
                  <c:v>169.05333333333334</c:v>
                </c:pt>
                <c:pt idx="1">
                  <c:v>91.177500000000009</c:v>
                </c:pt>
                <c:pt idx="2">
                  <c:v>84.671666666666667</c:v>
                </c:pt>
                <c:pt idx="3">
                  <c:v>53.957500000000003</c:v>
                </c:pt>
                <c:pt idx="4">
                  <c:v>38.104999999999997</c:v>
                </c:pt>
                <c:pt idx="5">
                  <c:v>33.561666666666675</c:v>
                </c:pt>
                <c:pt idx="6">
                  <c:v>23.770833333333332</c:v>
                </c:pt>
                <c:pt idx="7">
                  <c:v>15.496666666666668</c:v>
                </c:pt>
                <c:pt idx="8">
                  <c:v>27.906666666666666</c:v>
                </c:pt>
                <c:pt idx="9">
                  <c:v>21.545833333333334</c:v>
                </c:pt>
                <c:pt idx="10">
                  <c:v>12.757499999999999</c:v>
                </c:pt>
                <c:pt idx="11">
                  <c:v>23.066666666666663</c:v>
                </c:pt>
                <c:pt idx="12">
                  <c:v>18.806666666666665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'Jedzenie rocznie'!$A$53</c:f>
              <c:strCache>
                <c:ptCount val="1"/>
                <c:pt idx="0">
                  <c:v>Jedzenie : Szkoła</c:v>
                </c:pt>
              </c:strCache>
            </c:strRef>
          </c:tx>
          <c:marker>
            <c:symbol val="none"/>
          </c:marker>
          <c:cat>
            <c:strRef>
              <c:f>'Jedzenie rocznie'!$B$49:$N$49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strCache>
            </c:strRef>
          </c:cat>
          <c:val>
            <c:numRef>
              <c:f>'Jedzenie rocznie'!$B$53:$N$53</c:f>
              <c:numCache>
                <c:formatCode>_-* #,##0\ [$zł-415]_-;\-* #,##0\ [$zł-415]_-;_-* "-"??\ [$zł-415]_-;_-@_-</c:formatCode>
                <c:ptCount val="13"/>
                <c:pt idx="0">
                  <c:v>2.0916666666666663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49.985000000000007</c:v>
                </c:pt>
                <c:pt idx="10">
                  <c:v>54.599999999999994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'Jedzenie rocznie'!$A$54</c:f>
              <c:strCache>
                <c:ptCount val="1"/>
                <c:pt idx="0">
                  <c:v>Jedzenie : Wyjazd</c:v>
                </c:pt>
              </c:strCache>
            </c:strRef>
          </c:tx>
          <c:marker>
            <c:symbol val="none"/>
          </c:marker>
          <c:cat>
            <c:strRef>
              <c:f>'Jedzenie rocznie'!$B$49:$N$49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strCache>
            </c:strRef>
          </c:cat>
          <c:val>
            <c:numRef>
              <c:f>'Jedzenie rocznie'!$B$54:$N$54</c:f>
              <c:numCache>
                <c:formatCode>_-* #,##0\ [$zł-415]_-;\-* #,##0\ [$zł-415]_-;_-* "-"??\ [$zł-415]_-;_-@_-</c:formatCode>
                <c:ptCount val="13"/>
                <c:pt idx="0">
                  <c:v>87.757499999999993</c:v>
                </c:pt>
                <c:pt idx="1">
                  <c:v>219.99333333333334</c:v>
                </c:pt>
                <c:pt idx="2">
                  <c:v>125.18666666666665</c:v>
                </c:pt>
                <c:pt idx="3">
                  <c:v>109.63166666666666</c:v>
                </c:pt>
                <c:pt idx="4">
                  <c:v>180.5733333333333</c:v>
                </c:pt>
                <c:pt idx="5">
                  <c:v>158.39750000000001</c:v>
                </c:pt>
                <c:pt idx="6">
                  <c:v>168.12333333333331</c:v>
                </c:pt>
                <c:pt idx="7">
                  <c:v>150.13833333333332</c:v>
                </c:pt>
                <c:pt idx="8">
                  <c:v>75.256666666666675</c:v>
                </c:pt>
                <c:pt idx="9">
                  <c:v>221.2491666666667</c:v>
                </c:pt>
                <c:pt idx="10">
                  <c:v>163.88750000000002</c:v>
                </c:pt>
                <c:pt idx="11">
                  <c:v>78.710000000000008</c:v>
                </c:pt>
                <c:pt idx="12">
                  <c:v>152.94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'Jedzenie rocznie'!$A$55</c:f>
              <c:strCache>
                <c:ptCount val="1"/>
                <c:pt idx="0">
                  <c:v>Total Jedzenie</c:v>
                </c:pt>
              </c:strCache>
            </c:strRef>
          </c:tx>
          <c:marker>
            <c:symbol val="none"/>
          </c:marker>
          <c:cat>
            <c:strRef>
              <c:f>'Jedzenie rocznie'!$B$49:$N$49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strCache>
            </c:strRef>
          </c:cat>
          <c:val>
            <c:numRef>
              <c:f>'Jedzenie rocznie'!$B$55:$N$55</c:f>
              <c:numCache>
                <c:formatCode>_-* #,##0\ [$zł-415]_-;\-* #,##0\ [$zł-415]_-;_-* "-"??\ [$zł-415]_-;_-@_-</c:formatCode>
                <c:ptCount val="13"/>
                <c:pt idx="0">
                  <c:v>1604.1741666666665</c:v>
                </c:pt>
                <c:pt idx="1">
                  <c:v>1472.4950000000001</c:v>
                </c:pt>
                <c:pt idx="2">
                  <c:v>1349.6458333333333</c:v>
                </c:pt>
                <c:pt idx="3">
                  <c:v>1534.1158333333333</c:v>
                </c:pt>
                <c:pt idx="4">
                  <c:v>1964.4625000000001</c:v>
                </c:pt>
                <c:pt idx="5">
                  <c:v>1878.4208333333331</c:v>
                </c:pt>
                <c:pt idx="6">
                  <c:v>2031.1866666666663</c:v>
                </c:pt>
                <c:pt idx="7">
                  <c:v>2368.1225000000004</c:v>
                </c:pt>
                <c:pt idx="8">
                  <c:v>2148.1124999999997</c:v>
                </c:pt>
                <c:pt idx="9">
                  <c:v>2341.6299999999992</c:v>
                </c:pt>
                <c:pt idx="10">
                  <c:v>2273.355</c:v>
                </c:pt>
                <c:pt idx="11">
                  <c:v>2232.5974999999999</c:v>
                </c:pt>
                <c:pt idx="12">
                  <c:v>2042.7722222222221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08416"/>
        <c:axId val="111722496"/>
      </c:lineChart>
      <c:catAx>
        <c:axId val="1117084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1722496"/>
        <c:crosses val="autoZero"/>
        <c:auto val="1"/>
        <c:lblAlgn val="ctr"/>
        <c:lblOffset val="100"/>
        <c:noMultiLvlLbl val="0"/>
      </c:catAx>
      <c:valAx>
        <c:axId val="111722496"/>
        <c:scaling>
          <c:orientation val="minMax"/>
        </c:scaling>
        <c:delete val="0"/>
        <c:axPos val="l"/>
        <c:majorGridlines/>
        <c:numFmt formatCode="_-* #,##0\ [$zł-415]_-;\-* #,##0\ [$zł-415]_-;_-* &quot;-&quot;??\ [$zł-415]_-;_-@_-" sourceLinked="1"/>
        <c:majorTickMark val="out"/>
        <c:minorTickMark val="none"/>
        <c:tickLblPos val="nextTo"/>
        <c:crossAx val="111708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'Jedzenie rocznie'!$A$73</c:f>
              <c:strCache>
                <c:ptCount val="1"/>
                <c:pt idx="0">
                  <c:v>Koszt jedzenia / m-c</c:v>
                </c:pt>
              </c:strCache>
            </c:strRef>
          </c:tx>
          <c:val>
            <c:numRef>
              <c:f>'Jedzenie rocznie'!$B$73:$N$73</c:f>
              <c:numCache>
                <c:formatCode>_-* #,##0\ [$zł-415]_-;\-* #,##0\ [$zł-415]_-;_-* "-"??\ [$zł-415]_-;_-@_-</c:formatCode>
                <c:ptCount val="13"/>
                <c:pt idx="0">
                  <c:v>1604.1741666666665</c:v>
                </c:pt>
                <c:pt idx="1">
                  <c:v>1472.4950000000001</c:v>
                </c:pt>
                <c:pt idx="2">
                  <c:v>1349.6458333333333</c:v>
                </c:pt>
                <c:pt idx="3">
                  <c:v>1534.1158333333333</c:v>
                </c:pt>
                <c:pt idx="4">
                  <c:v>1964.4625000000001</c:v>
                </c:pt>
                <c:pt idx="5">
                  <c:v>1878.4208333333331</c:v>
                </c:pt>
                <c:pt idx="6">
                  <c:v>2031.1866666666663</c:v>
                </c:pt>
                <c:pt idx="7">
                  <c:v>2368.1225000000004</c:v>
                </c:pt>
                <c:pt idx="8">
                  <c:v>2148.1124999999997</c:v>
                </c:pt>
                <c:pt idx="9">
                  <c:v>2341.6299999999992</c:v>
                </c:pt>
                <c:pt idx="10">
                  <c:v>2273.355</c:v>
                </c:pt>
                <c:pt idx="11">
                  <c:v>2232.5974999999999</c:v>
                </c:pt>
                <c:pt idx="12">
                  <c:v>2042.7722222222221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'Jedzenie rocznie'!$A$74</c:f>
              <c:strCache>
                <c:ptCount val="1"/>
                <c:pt idx="0">
                  <c:v>Koszt na osobę / m-c</c:v>
                </c:pt>
              </c:strCache>
            </c:strRef>
          </c:tx>
          <c:val>
            <c:numRef>
              <c:f>'Jedzenie rocznie'!$B$74:$N$74</c:f>
              <c:numCache>
                <c:formatCode>_-* #,##0\ [$zł-415]_-;\-* #,##0\ [$zł-415]_-;_-* "-"??\ [$zł-415]_-;_-@_-</c:formatCode>
                <c:ptCount val="13"/>
                <c:pt idx="0">
                  <c:v>802.08708333333323</c:v>
                </c:pt>
                <c:pt idx="1">
                  <c:v>736.24750000000006</c:v>
                </c:pt>
                <c:pt idx="2">
                  <c:v>674.82291666666663</c:v>
                </c:pt>
                <c:pt idx="3">
                  <c:v>511.37194444444441</c:v>
                </c:pt>
                <c:pt idx="4">
                  <c:v>654.82083333333333</c:v>
                </c:pt>
                <c:pt idx="5">
                  <c:v>626.14027777777767</c:v>
                </c:pt>
                <c:pt idx="6">
                  <c:v>507.79666666666657</c:v>
                </c:pt>
                <c:pt idx="7">
                  <c:v>592.0306250000001</c:v>
                </c:pt>
                <c:pt idx="8">
                  <c:v>537.02812499999993</c:v>
                </c:pt>
                <c:pt idx="9">
                  <c:v>585.4074999999998</c:v>
                </c:pt>
                <c:pt idx="10">
                  <c:v>568.33875</c:v>
                </c:pt>
                <c:pt idx="11">
                  <c:v>558.14937499999996</c:v>
                </c:pt>
                <c:pt idx="12">
                  <c:v>510.69305555555553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13696"/>
        <c:axId val="112015232"/>
      </c:lineChart>
      <c:catAx>
        <c:axId val="112013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015232"/>
        <c:crosses val="autoZero"/>
        <c:auto val="1"/>
        <c:lblAlgn val="ctr"/>
        <c:lblOffset val="100"/>
        <c:noMultiLvlLbl val="0"/>
      </c:catAx>
      <c:valAx>
        <c:axId val="112015232"/>
        <c:scaling>
          <c:orientation val="minMax"/>
        </c:scaling>
        <c:delete val="0"/>
        <c:axPos val="l"/>
        <c:majorGridlines/>
        <c:numFmt formatCode="_-* #,##0\ [$zł-415]_-;\-* #,##0\ [$zł-415]_-;_-* &quot;-&quot;??\ [$zł-415]_-;_-@_-" sourceLinked="1"/>
        <c:majorTickMark val="out"/>
        <c:minorTickMark val="none"/>
        <c:tickLblPos val="nextTo"/>
        <c:crossAx val="1120136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23</xdr:row>
      <xdr:rowOff>66675</xdr:rowOff>
    </xdr:from>
    <xdr:to>
      <xdr:col>7</xdr:col>
      <xdr:colOff>600075</xdr:colOff>
      <xdr:row>37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4</xdr:row>
      <xdr:rowOff>57150</xdr:rowOff>
    </xdr:from>
    <xdr:to>
      <xdr:col>7</xdr:col>
      <xdr:colOff>600075</xdr:colOff>
      <xdr:row>18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333375</xdr:colOff>
      <xdr:row>42</xdr:row>
      <xdr:rowOff>57150</xdr:rowOff>
    </xdr:from>
    <xdr:to>
      <xdr:col>8</xdr:col>
      <xdr:colOff>28575</xdr:colOff>
      <xdr:row>56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A9:N24" totalsRowShown="0" tableBorderDxfId="216">
  <autoFilter ref="A9:N24"/>
  <tableColumns count="14">
    <tableColumn id="1" name="Subcategory" dataDxfId="215"/>
    <tableColumn id="2" name="2000" dataDxfId="214" dataCellStyle="Currency">
      <calculatedColumnFormula>SUM('Jedzenie miesięcznie'!B6:M6)</calculatedColumnFormula>
    </tableColumn>
    <tableColumn id="3" name="2001" dataDxfId="213" dataCellStyle="Currency">
      <calculatedColumnFormula>SUM('Jedzenie miesięcznie'!N6:Y6)</calculatedColumnFormula>
    </tableColumn>
    <tableColumn id="4" name="2002" dataDxfId="212" dataCellStyle="Currency">
      <calculatedColumnFormula>SUM('Jedzenie miesięcznie'!Z6:AK6)</calculatedColumnFormula>
    </tableColumn>
    <tableColumn id="5" name="2003" dataDxfId="211" dataCellStyle="Currency">
      <calculatedColumnFormula>SUM('Jedzenie miesięcznie'!AL6:AW6)</calculatedColumnFormula>
    </tableColumn>
    <tableColumn id="6" name="2004" dataDxfId="210" dataCellStyle="Currency">
      <calculatedColumnFormula>SUM('Jedzenie miesięcznie'!AX6:BI6)</calculatedColumnFormula>
    </tableColumn>
    <tableColumn id="7" name="2005" dataDxfId="209" dataCellStyle="Currency">
      <calculatedColumnFormula>SUM('Jedzenie miesięcznie'!BJ6:BU6)</calculatedColumnFormula>
    </tableColumn>
    <tableColumn id="8" name="2006" dataDxfId="208" dataCellStyle="Currency">
      <calculatedColumnFormula>SUM('Jedzenie miesięcznie'!BV6:CG6)</calculatedColumnFormula>
    </tableColumn>
    <tableColumn id="9" name="2007" dataDxfId="207" dataCellStyle="Currency">
      <calculatedColumnFormula>SUM('Jedzenie miesięcznie'!CH6:CS6)</calculatedColumnFormula>
    </tableColumn>
    <tableColumn id="10" name="2008" dataDxfId="206" dataCellStyle="Currency">
      <calculatedColumnFormula>SUM('Jedzenie miesięcznie'!CT6:DE6)</calculatedColumnFormula>
    </tableColumn>
    <tableColumn id="11" name="2009" dataDxfId="205" dataCellStyle="Currency">
      <calculatedColumnFormula>SUM('Jedzenie miesięcznie'!DF6:DQ6)</calculatedColumnFormula>
    </tableColumn>
    <tableColumn id="12" name="2010" dataDxfId="204" dataCellStyle="Currency">
      <calculatedColumnFormula>SUM('Jedzenie miesięcznie'!DR6:EC6)</calculatedColumnFormula>
    </tableColumn>
    <tableColumn id="13" name="2011" dataDxfId="203" dataCellStyle="Currency">
      <calculatedColumnFormula>SUM('Jedzenie miesięcznie'!ED6:EO6)</calculatedColumnFormula>
    </tableColumn>
    <tableColumn id="14" name="2012" dataDxfId="202" dataCellStyle="Currency">
      <calculatedColumnFormula>SUM('Jedzenie miesięcznie'!EP6:EX6)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e24" displayName="Table24" ref="A29:N44" totalsRowShown="0" tableBorderDxfId="201">
  <autoFilter ref="A29:N44"/>
  <tableColumns count="14">
    <tableColumn id="1" name="Subcategory" dataDxfId="200"/>
    <tableColumn id="2" name="2000" dataDxfId="199">
      <calculatedColumnFormula>SUM('Jedzenie miesięcznie'!B25:M25)</calculatedColumnFormula>
    </tableColumn>
    <tableColumn id="3" name="2001" dataDxfId="198">
      <calculatedColumnFormula>C10/12</calculatedColumnFormula>
    </tableColumn>
    <tableColumn id="4" name="2002" dataDxfId="197">
      <calculatedColumnFormula>D10/12</calculatedColumnFormula>
    </tableColumn>
    <tableColumn id="5" name="2003" dataDxfId="196">
      <calculatedColumnFormula>E10/12</calculatedColumnFormula>
    </tableColumn>
    <tableColumn id="6" name="2004" dataDxfId="195">
      <calculatedColumnFormula>F10/12</calculatedColumnFormula>
    </tableColumn>
    <tableColumn id="7" name="2005" dataDxfId="194">
      <calculatedColumnFormula>G10/12</calculatedColumnFormula>
    </tableColumn>
    <tableColumn id="8" name="2006" dataDxfId="193">
      <calculatedColumnFormula>H10/12</calculatedColumnFormula>
    </tableColumn>
    <tableColumn id="9" name="2007" dataDxfId="192">
      <calculatedColumnFormula>I10/12</calculatedColumnFormula>
    </tableColumn>
    <tableColumn id="10" name="2008" dataDxfId="191">
      <calculatedColumnFormula>J10/12</calculatedColumnFormula>
    </tableColumn>
    <tableColumn id="11" name="2009" dataDxfId="190">
      <calculatedColumnFormula>K10/12</calculatedColumnFormula>
    </tableColumn>
    <tableColumn id="12" name="2010" dataDxfId="189">
      <calculatedColumnFormula>L10/12</calculatedColumnFormula>
    </tableColumn>
    <tableColumn id="13" name="2011" dataDxfId="188">
      <calculatedColumnFormula>M10/12</calculatedColumnFormula>
    </tableColumn>
    <tableColumn id="14" name="2012" dataDxfId="187">
      <calculatedColumnFormula>N10/9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49:N55" totalsRowShown="0" headerRowDxfId="186" tableBorderDxfId="185">
  <autoFilter ref="A49:N55"/>
  <tableColumns count="14">
    <tableColumn id="1" name="Subcategory"/>
    <tableColumn id="2" name="2000" dataDxfId="184"/>
    <tableColumn id="3" name="2001" dataDxfId="183"/>
    <tableColumn id="4" name="2002" dataDxfId="182"/>
    <tableColumn id="5" name="2003" dataDxfId="181"/>
    <tableColumn id="6" name="2004" dataDxfId="180"/>
    <tableColumn id="7" name="2005" dataDxfId="179"/>
    <tableColumn id="8" name="2006" dataDxfId="178"/>
    <tableColumn id="9" name="2007" dataDxfId="177"/>
    <tableColumn id="10" name="2008" dataDxfId="176"/>
    <tableColumn id="11" name="2009" dataDxfId="175"/>
    <tableColumn id="12" name="2010" dataDxfId="174"/>
    <tableColumn id="13" name="2011" dataDxfId="173"/>
    <tableColumn id="14" name="2012" dataDxfId="17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5" name="Table46" displayName="Table46" ref="A60:N66" totalsRowShown="0" headerRowDxfId="171" tableBorderDxfId="170">
  <autoFilter ref="A60:N66"/>
  <tableColumns count="14">
    <tableColumn id="1" name="Subcategory"/>
    <tableColumn id="2" name="2000" dataDxfId="169" dataCellStyle="Percent"/>
    <tableColumn id="3" name="2001" dataDxfId="168" dataCellStyle="Percent"/>
    <tableColumn id="4" name="2002" dataDxfId="167" dataCellStyle="Percent"/>
    <tableColumn id="5" name="2003" dataDxfId="166" dataCellStyle="Percent"/>
    <tableColumn id="6" name="2004" dataDxfId="165" dataCellStyle="Percent"/>
    <tableColumn id="7" name="2005" dataDxfId="164" dataCellStyle="Percent"/>
    <tableColumn id="8" name="2006" dataDxfId="163" dataCellStyle="Percent"/>
    <tableColumn id="9" name="2007" dataDxfId="162" dataCellStyle="Percent"/>
    <tableColumn id="10" name="2008" dataDxfId="161" dataCellStyle="Percent"/>
    <tableColumn id="11" name="2009" dataDxfId="160" dataCellStyle="Percent"/>
    <tableColumn id="12" name="2010" dataDxfId="159" dataCellStyle="Percent"/>
    <tableColumn id="13" name="2011" dataDxfId="158" dataCellStyle="Percent"/>
    <tableColumn id="14" name="2012" dataDxfId="157" dataCellStyle="Percent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71:N74" totalsRowShown="0" headerRowDxfId="156" tableBorderDxfId="155">
  <autoFilter ref="A71:N74"/>
  <tableColumns count="14">
    <tableColumn id="1" name="Subcategory"/>
    <tableColumn id="2" name="2000"/>
    <tableColumn id="3" name="2001"/>
    <tableColumn id="4" name="2002"/>
    <tableColumn id="5" name="2003"/>
    <tableColumn id="6" name="2004"/>
    <tableColumn id="7" name="2005"/>
    <tableColumn id="8" name="2006"/>
    <tableColumn id="9" name="2007"/>
    <tableColumn id="10" name="2008"/>
    <tableColumn id="11" name="2009"/>
    <tableColumn id="12" name="2010"/>
    <tableColumn id="13" name="2011"/>
    <tableColumn id="14" name="201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1" name="Table1" displayName="Table1" ref="A5:EY20" totalsRowShown="0" headerRowDxfId="154">
  <autoFilter ref="A5:EY20"/>
  <tableColumns count="155">
    <tableColumn id="1" name="Subcategory"/>
    <tableColumn id="2" name="sty-00" dataDxfId="153"/>
    <tableColumn id="3" name="lut-00" dataDxfId="152"/>
    <tableColumn id="4" name="mar-00" dataDxfId="151"/>
    <tableColumn id="5" name="kwi-00" dataDxfId="150"/>
    <tableColumn id="6" name="maj-00" dataDxfId="149"/>
    <tableColumn id="7" name="cze-00" dataDxfId="148"/>
    <tableColumn id="8" name="lip-00" dataDxfId="147"/>
    <tableColumn id="9" name="sie-00" dataDxfId="146"/>
    <tableColumn id="10" name="wrz-00" dataDxfId="145"/>
    <tableColumn id="11" name="paź-00" dataDxfId="144"/>
    <tableColumn id="12" name="lis-00" dataDxfId="143"/>
    <tableColumn id="13" name="gru-00" dataDxfId="142"/>
    <tableColumn id="14" name="sty-01" dataDxfId="141"/>
    <tableColumn id="15" name="lut-01" dataDxfId="140"/>
    <tableColumn id="16" name="mar-01" dataDxfId="139"/>
    <tableColumn id="17" name="kwi-01" dataDxfId="138"/>
    <tableColumn id="18" name="maj-01" dataDxfId="137"/>
    <tableColumn id="19" name="cze-01" dataDxfId="136"/>
    <tableColumn id="20" name="lip-01" dataDxfId="135"/>
    <tableColumn id="21" name="sie-01" dataDxfId="134"/>
    <tableColumn id="22" name="wrz-01" dataDxfId="133"/>
    <tableColumn id="23" name="paź-01" dataDxfId="132"/>
    <tableColumn id="24" name="lis-01" dataDxfId="131"/>
    <tableColumn id="25" name="gru-01" dataDxfId="130"/>
    <tableColumn id="26" name="sty-02" dataDxfId="129"/>
    <tableColumn id="27" name="lut-02" dataDxfId="128"/>
    <tableColumn id="28" name="mar-02" dataDxfId="127"/>
    <tableColumn id="29" name="kwi-02" dataDxfId="126"/>
    <tableColumn id="30" name="maj-02" dataDxfId="125"/>
    <tableColumn id="31" name="cze-02" dataDxfId="124"/>
    <tableColumn id="32" name="lip-02" dataDxfId="123"/>
    <tableColumn id="33" name="sie-02" dataDxfId="122"/>
    <tableColumn id="34" name="wrz-02" dataDxfId="121"/>
    <tableColumn id="35" name="paź-02" dataDxfId="120"/>
    <tableColumn id="36" name="lis-02" dataDxfId="119"/>
    <tableColumn id="37" name="gru-02" dataDxfId="118"/>
    <tableColumn id="38" name="sty-03" dataDxfId="117"/>
    <tableColumn id="39" name="lut-03" dataDxfId="116"/>
    <tableColumn id="40" name="mar-03" dataDxfId="115"/>
    <tableColumn id="41" name="kwi-03" dataDxfId="114"/>
    <tableColumn id="42" name="maj-03" dataDxfId="113"/>
    <tableColumn id="43" name="cze-03" dataDxfId="112"/>
    <tableColumn id="44" name="lip-03" dataDxfId="111"/>
    <tableColumn id="45" name="sie-03" dataDxfId="110"/>
    <tableColumn id="46" name="wrz-03" dataDxfId="109"/>
    <tableColumn id="47" name="paź-03" dataDxfId="108"/>
    <tableColumn id="48" name="lis-03" dataDxfId="107"/>
    <tableColumn id="49" name="gru-03" dataDxfId="106"/>
    <tableColumn id="50" name="sty-04" dataDxfId="105"/>
    <tableColumn id="51" name="lut-04" dataDxfId="104"/>
    <tableColumn id="52" name="mar-04" dataDxfId="103"/>
    <tableColumn id="53" name="kwi-04" dataDxfId="102"/>
    <tableColumn id="54" name="maj-04" dataDxfId="101"/>
    <tableColumn id="55" name="cze-04" dataDxfId="100"/>
    <tableColumn id="56" name="lip-04" dataDxfId="99"/>
    <tableColumn id="57" name="sie-04" dataDxfId="98"/>
    <tableColumn id="58" name="wrz-04" dataDxfId="97"/>
    <tableColumn id="59" name="paź-04" dataDxfId="96"/>
    <tableColumn id="60" name="lis-04" dataDxfId="95"/>
    <tableColumn id="61" name="gru-04" dataDxfId="94"/>
    <tableColumn id="62" name="sty-05" dataDxfId="93"/>
    <tableColumn id="63" name="lut-05" dataDxfId="92"/>
    <tableColumn id="64" name="mar-05" dataDxfId="91"/>
    <tableColumn id="65" name="kwi-05" dataDxfId="90"/>
    <tableColumn id="66" name="maj-05" dataDxfId="89"/>
    <tableColumn id="67" name="cze-05" dataDxfId="88"/>
    <tableColumn id="68" name="lip-05" dataDxfId="87"/>
    <tableColumn id="69" name="sie-05" dataDxfId="86"/>
    <tableColumn id="70" name="wrz-05" dataDxfId="85"/>
    <tableColumn id="71" name="paź-05" dataDxfId="84"/>
    <tableColumn id="72" name="lis-05" dataDxfId="83"/>
    <tableColumn id="73" name="gru-05" dataDxfId="82"/>
    <tableColumn id="74" name="sty-06" dataDxfId="81"/>
    <tableColumn id="75" name="lut-06" dataDxfId="80"/>
    <tableColumn id="76" name="mar-06" dataDxfId="79"/>
    <tableColumn id="77" name="kwi-06" dataDxfId="78"/>
    <tableColumn id="78" name="maj-06" dataDxfId="77"/>
    <tableColumn id="79" name="cze-06" dataDxfId="76"/>
    <tableColumn id="80" name="lip-06" dataDxfId="75"/>
    <tableColumn id="81" name="sie-06" dataDxfId="74"/>
    <tableColumn id="82" name="wrz-06" dataDxfId="73"/>
    <tableColumn id="83" name="paź-06" dataDxfId="72"/>
    <tableColumn id="84" name="lis-06" dataDxfId="71"/>
    <tableColumn id="85" name="gru-06" dataDxfId="70"/>
    <tableColumn id="86" name="sty-07" dataDxfId="69"/>
    <tableColumn id="87" name="lut-07" dataDxfId="68"/>
    <tableColumn id="88" name="mar-07" dataDxfId="67"/>
    <tableColumn id="89" name="kwi-07" dataDxfId="66"/>
    <tableColumn id="90" name="maj-07" dataDxfId="65"/>
    <tableColumn id="91" name="cze-07" dataDxfId="64"/>
    <tableColumn id="92" name="lip-07" dataDxfId="63"/>
    <tableColumn id="93" name="sie-07" dataDxfId="62"/>
    <tableColumn id="94" name="wrz-07" dataDxfId="61"/>
    <tableColumn id="95" name="paź-07" dataDxfId="60"/>
    <tableColumn id="96" name="lis-07" dataDxfId="59"/>
    <tableColumn id="97" name="gru-07" dataDxfId="58"/>
    <tableColumn id="98" name="sty-08" dataDxfId="57"/>
    <tableColumn id="99" name="lut-08" dataDxfId="56"/>
    <tableColumn id="100" name="mar-08" dataDxfId="55"/>
    <tableColumn id="101" name="kwi-08" dataDxfId="54"/>
    <tableColumn id="102" name="maj-08" dataDxfId="53"/>
    <tableColumn id="103" name="cze-08" dataDxfId="52"/>
    <tableColumn id="104" name="lip-08" dataDxfId="51"/>
    <tableColumn id="105" name="sie-08" dataDxfId="50"/>
    <tableColumn id="106" name="wrz-08" dataDxfId="49"/>
    <tableColumn id="107" name="paź-08" dataDxfId="48"/>
    <tableColumn id="108" name="lis-08" dataDxfId="47"/>
    <tableColumn id="109" name="gru-08" dataDxfId="46"/>
    <tableColumn id="110" name="sty-09" dataDxfId="45"/>
    <tableColumn id="111" name="lut-09" dataDxfId="44"/>
    <tableColumn id="112" name="mar-09" dataDxfId="43"/>
    <tableColumn id="113" name="kwi-09" dataDxfId="42"/>
    <tableColumn id="114" name="maj-09" dataDxfId="41"/>
    <tableColumn id="115" name="cze-09" dataDxfId="40"/>
    <tableColumn id="116" name="lip-09" dataDxfId="39"/>
    <tableColumn id="117" name="sie-09" dataDxfId="38"/>
    <tableColumn id="118" name="wrz-09" dataDxfId="37"/>
    <tableColumn id="119" name="paź-09" dataDxfId="36"/>
    <tableColumn id="120" name="lis-09" dataDxfId="35"/>
    <tableColumn id="121" name="gru-09" dataDxfId="34"/>
    <tableColumn id="122" name="sty-10" dataDxfId="33"/>
    <tableColumn id="123" name="lut-10" dataDxfId="32"/>
    <tableColumn id="124" name="mar-10" dataDxfId="31"/>
    <tableColumn id="125" name="kwi-10" dataDxfId="30"/>
    <tableColumn id="126" name="maj-10" dataDxfId="29"/>
    <tableColumn id="127" name="cze-10" dataDxfId="28"/>
    <tableColumn id="128" name="lip-10" dataDxfId="27"/>
    <tableColumn id="129" name="sie-10" dataDxfId="26"/>
    <tableColumn id="130" name="wrz-10" dataDxfId="25"/>
    <tableColumn id="131" name="paź-10" dataDxfId="24"/>
    <tableColumn id="132" name="lis-10" dataDxfId="23"/>
    <tableColumn id="133" name="gru-10" dataDxfId="22"/>
    <tableColumn id="134" name="sty-11" dataDxfId="21"/>
    <tableColumn id="135" name="lut-11" dataDxfId="20"/>
    <tableColumn id="136" name="mar-11" dataDxfId="19"/>
    <tableColumn id="137" name="kwi-11" dataDxfId="18"/>
    <tableColumn id="138" name="maj-11" dataDxfId="17"/>
    <tableColumn id="139" name="cze-11" dataDxfId="16"/>
    <tableColumn id="140" name="lip-11" dataDxfId="15"/>
    <tableColumn id="141" name="sie-11" dataDxfId="14"/>
    <tableColumn id="142" name="wrz-11" dataDxfId="13"/>
    <tableColumn id="143" name="paź-11" dataDxfId="12"/>
    <tableColumn id="144" name="lis-11" dataDxfId="11"/>
    <tableColumn id="145" name="gru-11" dataDxfId="10"/>
    <tableColumn id="146" name="sty-12" dataDxfId="9"/>
    <tableColumn id="147" name="lut-12" dataDxfId="8"/>
    <tableColumn id="148" name="mar-12" dataDxfId="7"/>
    <tableColumn id="149" name="kwi-12" dataDxfId="6"/>
    <tableColumn id="150" name="maj-12" dataDxfId="5"/>
    <tableColumn id="151" name="cze-12" dataDxfId="4"/>
    <tableColumn id="152" name="lip-12" dataDxfId="3"/>
    <tableColumn id="153" name="sie-12" dataDxfId="2"/>
    <tableColumn id="154" name="wrz-12" dataDxfId="1"/>
    <tableColumn id="155" name="Total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akoszczedzacpieniadze.pl/" TargetMode="External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zoomScaleNormal="100" workbookViewId="0">
      <selection activeCell="I1" sqref="I1"/>
    </sheetView>
  </sheetViews>
  <sheetFormatPr defaultRowHeight="15" x14ac:dyDescent="0.25"/>
  <cols>
    <col min="1" max="1" width="25.85546875" bestFit="1" customWidth="1"/>
    <col min="2" max="14" width="10" customWidth="1"/>
  </cols>
  <sheetData>
    <row r="1" spans="1:14" ht="26.25" x14ac:dyDescent="0.4">
      <c r="A1" s="19" t="s">
        <v>195</v>
      </c>
    </row>
    <row r="3" spans="1:14" ht="156.75" customHeight="1" x14ac:dyDescent="0.25">
      <c r="A3" s="23" t="s">
        <v>202</v>
      </c>
      <c r="B3" s="23"/>
      <c r="C3" s="23"/>
      <c r="D3" s="23"/>
      <c r="E3" s="23"/>
      <c r="F3" s="23"/>
      <c r="G3" s="23"/>
    </row>
    <row r="5" spans="1:14" x14ac:dyDescent="0.25">
      <c r="A5" s="21" t="s">
        <v>200</v>
      </c>
      <c r="B5" s="22" t="s">
        <v>201</v>
      </c>
    </row>
    <row r="7" spans="1:14" ht="21" x14ac:dyDescent="0.35">
      <c r="A7" s="17" t="s">
        <v>198</v>
      </c>
    </row>
    <row r="9" spans="1:14" x14ac:dyDescent="0.25">
      <c r="A9" s="4" t="s">
        <v>0</v>
      </c>
      <c r="B9" t="s">
        <v>170</v>
      </c>
      <c r="C9" t="s">
        <v>171</v>
      </c>
      <c r="D9" t="s">
        <v>172</v>
      </c>
      <c r="E9" t="s">
        <v>173</v>
      </c>
      <c r="F9" t="s">
        <v>174</v>
      </c>
      <c r="G9" t="s">
        <v>175</v>
      </c>
      <c r="H9" t="s">
        <v>176</v>
      </c>
      <c r="I9" t="s">
        <v>177</v>
      </c>
      <c r="J9" t="s">
        <v>178</v>
      </c>
      <c r="K9" t="s">
        <v>179</v>
      </c>
      <c r="L9" t="s">
        <v>180</v>
      </c>
      <c r="M9" t="s">
        <v>181</v>
      </c>
      <c r="N9" t="s">
        <v>182</v>
      </c>
    </row>
    <row r="10" spans="1:14" x14ac:dyDescent="0.25">
      <c r="A10" s="2" t="s">
        <v>2</v>
      </c>
      <c r="B10" s="15">
        <f>SUM('Jedzenie miesięcznie'!B6:M6)</f>
        <v>1053.0899999999999</v>
      </c>
      <c r="C10" s="15">
        <f>SUM('Jedzenie miesięcznie'!N6:Y6)</f>
        <v>2639.92</v>
      </c>
      <c r="D10" s="15">
        <f>SUM('Jedzenie miesięcznie'!Z6:AK6)</f>
        <v>1502.2399999999998</v>
      </c>
      <c r="E10" s="15">
        <f>SUM('Jedzenie miesięcznie'!AL6:AW6)</f>
        <v>1315.58</v>
      </c>
      <c r="F10" s="15">
        <f>SUM('Jedzenie miesięcznie'!AX6:BI6)</f>
        <v>2166.8799999999997</v>
      </c>
      <c r="G10" s="15">
        <f>SUM('Jedzenie miesięcznie'!BJ6:BU6)</f>
        <v>1900.7700000000002</v>
      </c>
      <c r="H10" s="15">
        <f>SUM('Jedzenie miesięcznie'!BV6:CG6)</f>
        <v>2017.4799999999998</v>
      </c>
      <c r="I10" s="15">
        <f>SUM('Jedzenie miesięcznie'!CH6:CS6)</f>
        <v>1801.6599999999999</v>
      </c>
      <c r="J10" s="15">
        <f>SUM('Jedzenie miesięcznie'!CT6:DE6)</f>
        <v>903.08</v>
      </c>
      <c r="K10" s="15">
        <f>SUM('Jedzenie miesięcznie'!DF6:DQ6)</f>
        <v>2654.9900000000002</v>
      </c>
      <c r="L10" s="15">
        <f>SUM('Jedzenie miesięcznie'!DR6:EC6)</f>
        <v>1966.65</v>
      </c>
      <c r="M10" s="15">
        <f>SUM('Jedzenie miesięcznie'!ED6:EO6)</f>
        <v>944.5200000000001</v>
      </c>
      <c r="N10" s="15">
        <f>SUM('Jedzenie miesięcznie'!EP6:EX6)</f>
        <v>1376.46</v>
      </c>
    </row>
    <row r="11" spans="1:14" x14ac:dyDescent="0.25">
      <c r="A11" s="2" t="s">
        <v>3</v>
      </c>
      <c r="B11" s="15">
        <f>SUM('Jedzenie miesięcznie'!B7:M7)</f>
        <v>0</v>
      </c>
      <c r="C11" s="15">
        <f>SUM('Jedzenie miesięcznie'!N7:Y7)</f>
        <v>0</v>
      </c>
      <c r="D11" s="15">
        <f>SUM('Jedzenie miesięcznie'!Z7:AK7)</f>
        <v>0</v>
      </c>
      <c r="E11" s="15">
        <f>SUM('Jedzenie miesięcznie'!AL7:AW7)</f>
        <v>0</v>
      </c>
      <c r="F11" s="15">
        <f>SUM('Jedzenie miesięcznie'!AX7:BI7)</f>
        <v>0</v>
      </c>
      <c r="G11" s="15">
        <f>SUM('Jedzenie miesięcznie'!BJ7:BU7)</f>
        <v>0</v>
      </c>
      <c r="H11" s="15">
        <f>SUM('Jedzenie miesięcznie'!BV7:CG7)</f>
        <v>0</v>
      </c>
      <c r="I11" s="15">
        <f>SUM('Jedzenie miesięcznie'!CH7:CS7)</f>
        <v>0</v>
      </c>
      <c r="J11" s="15">
        <f>SUM('Jedzenie miesięcznie'!CT7:DE7)</f>
        <v>0</v>
      </c>
      <c r="K11" s="15">
        <f>SUM('Jedzenie miesięcznie'!DF7:DQ7)</f>
        <v>0</v>
      </c>
      <c r="L11" s="15">
        <f>SUM('Jedzenie miesięcznie'!DR7:EC7)</f>
        <v>0</v>
      </c>
      <c r="M11" s="15">
        <f>SUM('Jedzenie miesięcznie'!ED7:EO7)</f>
        <v>0</v>
      </c>
      <c r="N11" s="15">
        <f>SUM('Jedzenie miesięcznie'!EP7:EX7)</f>
        <v>185.89</v>
      </c>
    </row>
    <row r="12" spans="1:14" x14ac:dyDescent="0.25">
      <c r="A12" s="2" t="s">
        <v>4</v>
      </c>
      <c r="B12" s="15">
        <f>SUM('Jedzenie miesięcznie'!B8:M8)</f>
        <v>994</v>
      </c>
      <c r="C12" s="15">
        <f>SUM('Jedzenie miesięcznie'!N8:Y8)</f>
        <v>269.74</v>
      </c>
      <c r="D12" s="15">
        <f>SUM('Jedzenie miesięcznie'!Z8:AK8)</f>
        <v>61.28</v>
      </c>
      <c r="E12" s="15">
        <f>SUM('Jedzenie miesięcznie'!AL8:AW8)</f>
        <v>49.98</v>
      </c>
      <c r="F12" s="15">
        <f>SUM('Jedzenie miesięcznie'!AX8:BI8)</f>
        <v>0</v>
      </c>
      <c r="G12" s="15">
        <f>SUM('Jedzenie miesięcznie'!BJ8:BU8)</f>
        <v>0</v>
      </c>
      <c r="H12" s="15">
        <f>SUM('Jedzenie miesięcznie'!BV8:CG8)</f>
        <v>0</v>
      </c>
      <c r="I12" s="15">
        <f>SUM('Jedzenie miesięcznie'!CH8:CS8)</f>
        <v>0</v>
      </c>
      <c r="J12" s="15">
        <f>SUM('Jedzenie miesięcznie'!CT8:DE8)</f>
        <v>0</v>
      </c>
      <c r="K12" s="15">
        <f>SUM('Jedzenie miesięcznie'!DF8:DQ8)</f>
        <v>0</v>
      </c>
      <c r="L12" s="15">
        <f>SUM('Jedzenie miesięcznie'!DR8:EC8)</f>
        <v>0</v>
      </c>
      <c r="M12" s="15">
        <f>SUM('Jedzenie miesięcznie'!ED8:EO8)</f>
        <v>374.4</v>
      </c>
      <c r="N12" s="15">
        <f>SUM('Jedzenie miesięcznie'!EP8:EX8)</f>
        <v>0</v>
      </c>
    </row>
    <row r="13" spans="1:14" x14ac:dyDescent="0.25">
      <c r="A13" s="2" t="s">
        <v>5</v>
      </c>
      <c r="B13" s="15">
        <f>SUM('Jedzenie miesięcznie'!B9:M9)</f>
        <v>25.099999999999998</v>
      </c>
      <c r="C13" s="15">
        <f>SUM('Jedzenie miesięcznie'!N9:Y9)</f>
        <v>0</v>
      </c>
      <c r="D13" s="15">
        <f>SUM('Jedzenie miesięcznie'!Z9:AK9)</f>
        <v>0</v>
      </c>
      <c r="E13" s="15">
        <f>SUM('Jedzenie miesięcznie'!AL9:AW9)</f>
        <v>0</v>
      </c>
      <c r="F13" s="15">
        <f>SUM('Jedzenie miesięcznie'!AX9:BI9)</f>
        <v>0</v>
      </c>
      <c r="G13" s="15">
        <f>SUM('Jedzenie miesięcznie'!BJ9:BU9)</f>
        <v>0</v>
      </c>
      <c r="H13" s="15">
        <f>SUM('Jedzenie miesięcznie'!BV9:CG9)</f>
        <v>0</v>
      </c>
      <c r="I13" s="15">
        <f>SUM('Jedzenie miesięcznie'!CH9:CS9)</f>
        <v>0</v>
      </c>
      <c r="J13" s="15">
        <f>SUM('Jedzenie miesięcznie'!CT9:DE9)</f>
        <v>0</v>
      </c>
      <c r="K13" s="15">
        <f>SUM('Jedzenie miesięcznie'!DF9:DQ9)</f>
        <v>599.82000000000005</v>
      </c>
      <c r="L13" s="15">
        <f>SUM('Jedzenie miesięcznie'!DR9:EC9)</f>
        <v>655.19999999999993</v>
      </c>
      <c r="M13" s="15">
        <f>SUM('Jedzenie miesięcznie'!ED9:EO9)</f>
        <v>0</v>
      </c>
      <c r="N13" s="15">
        <f>SUM('Jedzenie miesięcznie'!EP9:EX9)</f>
        <v>0</v>
      </c>
    </row>
    <row r="14" spans="1:14" x14ac:dyDescent="0.25">
      <c r="A14" s="2" t="s">
        <v>6</v>
      </c>
      <c r="B14" s="15">
        <f>SUM('Jedzenie miesięcznie'!B10:M10)</f>
        <v>0</v>
      </c>
      <c r="C14" s="15">
        <f>SUM('Jedzenie miesięcznie'!N10:Y10)</f>
        <v>0</v>
      </c>
      <c r="D14" s="15">
        <f>SUM('Jedzenie miesięcznie'!Z10:AK10)</f>
        <v>0</v>
      </c>
      <c r="E14" s="15">
        <f>SUM('Jedzenie miesięcznie'!AL10:AW10)</f>
        <v>0</v>
      </c>
      <c r="F14" s="15">
        <f>SUM('Jedzenie miesięcznie'!AX10:BI10)</f>
        <v>0</v>
      </c>
      <c r="G14" s="15">
        <f>SUM('Jedzenie miesięcznie'!BJ10:BU10)</f>
        <v>0</v>
      </c>
      <c r="H14" s="15">
        <f>SUM('Jedzenie miesięcznie'!BV10:CG10)</f>
        <v>0</v>
      </c>
      <c r="I14" s="15">
        <f>SUM('Jedzenie miesięcznie'!CH10:CS10)</f>
        <v>29.95</v>
      </c>
      <c r="J14" s="15">
        <f>SUM('Jedzenie miesięcznie'!CT10:DE10)</f>
        <v>0</v>
      </c>
      <c r="K14" s="15">
        <f>SUM('Jedzenie miesięcznie'!DF10:DQ10)</f>
        <v>288.68</v>
      </c>
      <c r="L14" s="15">
        <f>SUM('Jedzenie miesięcznie'!DR10:EC10)</f>
        <v>0</v>
      </c>
      <c r="M14" s="15">
        <f>SUM('Jedzenie miesięcznie'!ED10:EO10)</f>
        <v>0</v>
      </c>
      <c r="N14" s="15">
        <f>SUM('Jedzenie miesięcznie'!EP10:EX10)</f>
        <v>0</v>
      </c>
    </row>
    <row r="15" spans="1:14" x14ac:dyDescent="0.25">
      <c r="A15" s="2" t="s">
        <v>7</v>
      </c>
      <c r="B15" s="15">
        <f>SUM('Jedzenie miesięcznie'!B11:M11)</f>
        <v>0</v>
      </c>
      <c r="C15" s="15">
        <f>SUM('Jedzenie miesięcznie'!N11:Y11)</f>
        <v>0</v>
      </c>
      <c r="D15" s="15">
        <f>SUM('Jedzenie miesięcznie'!Z11:AK11)</f>
        <v>0</v>
      </c>
      <c r="E15" s="15">
        <f>SUM('Jedzenie miesięcznie'!AL11:AW11)</f>
        <v>0</v>
      </c>
      <c r="F15" s="15">
        <f>SUM('Jedzenie miesięcznie'!AX11:BI11)</f>
        <v>0</v>
      </c>
      <c r="G15" s="15">
        <f>SUM('Jedzenie miesięcznie'!BJ11:BU11)</f>
        <v>0</v>
      </c>
      <c r="H15" s="15">
        <f>SUM('Jedzenie miesięcznie'!BV11:CG11)</f>
        <v>0</v>
      </c>
      <c r="I15" s="15">
        <f>SUM('Jedzenie miesięcznie'!CH11:CS11)</f>
        <v>1090.93</v>
      </c>
      <c r="J15" s="15">
        <f>SUM('Jedzenie miesięcznie'!CT11:DE11)</f>
        <v>2516.84</v>
      </c>
      <c r="K15" s="15">
        <f>SUM('Jedzenie miesięcznie'!DF11:DQ11)</f>
        <v>1154.9100000000001</v>
      </c>
      <c r="L15" s="15">
        <f>SUM('Jedzenie miesięcznie'!DR11:EC11)</f>
        <v>718.79999999999984</v>
      </c>
      <c r="M15" s="15">
        <f>SUM('Jedzenie miesięcznie'!ED11:EO11)</f>
        <v>321.70999999999998</v>
      </c>
      <c r="N15" s="15">
        <f>SUM('Jedzenie miesięcznie'!EP11:EX11)</f>
        <v>249.94</v>
      </c>
    </row>
    <row r="16" spans="1:14" x14ac:dyDescent="0.25">
      <c r="A16" s="2" t="s">
        <v>8</v>
      </c>
      <c r="B16" s="15">
        <f>SUM('Jedzenie miesięcznie'!B12:M12)</f>
        <v>2028.64</v>
      </c>
      <c r="C16" s="15">
        <f>SUM('Jedzenie miesięcznie'!N12:Y12)</f>
        <v>1094.1300000000001</v>
      </c>
      <c r="D16" s="15">
        <f>SUM('Jedzenie miesięcznie'!Z12:AK12)</f>
        <v>1016.06</v>
      </c>
      <c r="E16" s="15">
        <f>SUM('Jedzenie miesięcznie'!AL12:AW12)</f>
        <v>647.49</v>
      </c>
      <c r="F16" s="15">
        <f>SUM('Jedzenie miesięcznie'!AX12:BI12)</f>
        <v>457.26</v>
      </c>
      <c r="G16" s="15">
        <f>SUM('Jedzenie miesięcznie'!BJ12:BU12)</f>
        <v>402.74000000000007</v>
      </c>
      <c r="H16" s="15">
        <f>SUM('Jedzenie miesięcznie'!BV12:CG12)</f>
        <v>285.25</v>
      </c>
      <c r="I16" s="15">
        <f>SUM('Jedzenie miesięcznie'!CH12:CS12)</f>
        <v>185.96</v>
      </c>
      <c r="J16" s="15">
        <f>SUM('Jedzenie miesięcznie'!CT12:DE12)</f>
        <v>334.88</v>
      </c>
      <c r="K16" s="15">
        <f>SUM('Jedzenie miesięcznie'!DF12:DQ12)</f>
        <v>258.55</v>
      </c>
      <c r="L16" s="15">
        <f>SUM('Jedzenie miesięcznie'!DR12:EC12)</f>
        <v>153.08999999999997</v>
      </c>
      <c r="M16" s="15">
        <f>SUM('Jedzenie miesięcznie'!ED12:EO12)</f>
        <v>276.79999999999995</v>
      </c>
      <c r="N16" s="15">
        <f>SUM('Jedzenie miesięcznie'!EP12:EX12)</f>
        <v>169.26</v>
      </c>
    </row>
    <row r="17" spans="1:14" x14ac:dyDescent="0.25">
      <c r="A17" s="2" t="s">
        <v>9</v>
      </c>
      <c r="B17" s="15">
        <f>SUM('Jedzenie miesięcznie'!B13:M13)</f>
        <v>0</v>
      </c>
      <c r="C17" s="15">
        <f>SUM('Jedzenie miesięcznie'!N13:Y13)</f>
        <v>0</v>
      </c>
      <c r="D17" s="15">
        <f>SUM('Jedzenie miesięcznie'!Z13:AK13)</f>
        <v>0</v>
      </c>
      <c r="E17" s="15">
        <f>SUM('Jedzenie miesięcznie'!AL13:AW13)</f>
        <v>11.69</v>
      </c>
      <c r="F17" s="15">
        <f>SUM('Jedzenie miesięcznie'!AX13:BI13)</f>
        <v>0</v>
      </c>
      <c r="G17" s="15">
        <f>SUM('Jedzenie miesięcznie'!BJ13:BU13)</f>
        <v>0</v>
      </c>
      <c r="H17" s="15">
        <f>SUM('Jedzenie miesięcznie'!BV13:CG13)</f>
        <v>0</v>
      </c>
      <c r="I17" s="15">
        <f>SUM('Jedzenie miesięcznie'!CH13:CS13)</f>
        <v>0</v>
      </c>
      <c r="J17" s="15">
        <f>SUM('Jedzenie miesięcznie'!CT13:DE13)</f>
        <v>0</v>
      </c>
      <c r="K17" s="15">
        <f>SUM('Jedzenie miesięcznie'!DF13:DQ13)</f>
        <v>0</v>
      </c>
      <c r="L17" s="15">
        <f>SUM('Jedzenie miesięcznie'!DR13:EC13)</f>
        <v>0</v>
      </c>
      <c r="M17" s="15">
        <f>SUM('Jedzenie miesięcznie'!ED13:EO13)</f>
        <v>9.6999999999999993</v>
      </c>
      <c r="N17" s="15">
        <f>SUM('Jedzenie miesięcznie'!EP13:EX13)</f>
        <v>85.16</v>
      </c>
    </row>
    <row r="18" spans="1:14" x14ac:dyDescent="0.25">
      <c r="A18" s="2" t="s">
        <v>10</v>
      </c>
      <c r="B18" s="15">
        <f>SUM('Jedzenie miesięcznie'!B14:M14)</f>
        <v>0</v>
      </c>
      <c r="C18" s="15">
        <f>SUM('Jedzenie miesięcznie'!N14:Y14)</f>
        <v>0</v>
      </c>
      <c r="D18" s="15">
        <f>SUM('Jedzenie miesięcznie'!Z14:AK14)</f>
        <v>0</v>
      </c>
      <c r="E18" s="15">
        <f>SUM('Jedzenie miesięcznie'!AL14:AW14)</f>
        <v>0</v>
      </c>
      <c r="F18" s="15">
        <f>SUM('Jedzenie miesięcznie'!AX14:BI14)</f>
        <v>0</v>
      </c>
      <c r="G18" s="15">
        <f>SUM('Jedzenie miesięcznie'!BJ14:BU14)</f>
        <v>0</v>
      </c>
      <c r="H18" s="15">
        <f>SUM('Jedzenie miesięcznie'!BV14:CG14)</f>
        <v>0</v>
      </c>
      <c r="I18" s="15">
        <f>SUM('Jedzenie miesięcznie'!CH14:CS14)</f>
        <v>0</v>
      </c>
      <c r="J18" s="15">
        <f>SUM('Jedzenie miesięcznie'!CT14:DE14)</f>
        <v>0</v>
      </c>
      <c r="K18" s="15">
        <f>SUM('Jedzenie miesięcznie'!DF14:DQ14)</f>
        <v>0</v>
      </c>
      <c r="L18" s="15">
        <f>SUM('Jedzenie miesięcznie'!DR14:EC14)</f>
        <v>0</v>
      </c>
      <c r="M18" s="15">
        <f>SUM('Jedzenie miesięcznie'!ED14:EO14)</f>
        <v>0</v>
      </c>
      <c r="N18" s="15">
        <f>SUM('Jedzenie miesięcznie'!EP14:EX14)</f>
        <v>153.95999999999998</v>
      </c>
    </row>
    <row r="19" spans="1:14" x14ac:dyDescent="0.25">
      <c r="A19" s="2" t="s">
        <v>11</v>
      </c>
      <c r="B19" s="15">
        <f>SUM('Jedzenie miesięcznie'!B15:M15)</f>
        <v>0</v>
      </c>
      <c r="C19" s="15">
        <f>SUM('Jedzenie miesięcznie'!N15:Y15)</f>
        <v>0</v>
      </c>
      <c r="D19" s="15">
        <f>SUM('Jedzenie miesięcznie'!Z15:AK15)</f>
        <v>47.64</v>
      </c>
      <c r="E19" s="15">
        <f>SUM('Jedzenie miesięcznie'!AL15:AW15)</f>
        <v>134.10000000000002</v>
      </c>
      <c r="F19" s="15">
        <f>SUM('Jedzenie miesięcznie'!AX15:BI15)</f>
        <v>66.2</v>
      </c>
      <c r="G19" s="15">
        <f>SUM('Jedzenie miesięcznie'!BJ15:BU15)</f>
        <v>41</v>
      </c>
      <c r="H19" s="15">
        <f>SUM('Jedzenie miesięcznie'!BV15:CG15)</f>
        <v>44</v>
      </c>
      <c r="I19" s="15">
        <f>SUM('Jedzenie miesięcznie'!CH15:CS15)</f>
        <v>110.5</v>
      </c>
      <c r="J19" s="15">
        <f>SUM('Jedzenie miesięcznie'!CT15:DE15)</f>
        <v>40</v>
      </c>
      <c r="K19" s="15">
        <f>SUM('Jedzenie miesięcznie'!DF15:DQ15)</f>
        <v>165</v>
      </c>
      <c r="L19" s="15">
        <f>SUM('Jedzenie miesięcznie'!DR15:EC15)</f>
        <v>107</v>
      </c>
      <c r="M19" s="15">
        <f>SUM('Jedzenie miesięcznie'!ED15:EO15)</f>
        <v>0</v>
      </c>
      <c r="N19" s="15">
        <f>SUM('Jedzenie miesięcznie'!EP15:EX15)</f>
        <v>20</v>
      </c>
    </row>
    <row r="20" spans="1:14" x14ac:dyDescent="0.25">
      <c r="A20" s="2" t="s">
        <v>12</v>
      </c>
      <c r="B20" s="15">
        <f>SUM('Jedzenie miesięcznie'!B16:M16)</f>
        <v>2270.98</v>
      </c>
      <c r="C20" s="15">
        <f>SUM('Jedzenie miesięcznie'!N16:Y16)</f>
        <v>2482.1500000000005</v>
      </c>
      <c r="D20" s="15">
        <f>SUM('Jedzenie miesięcznie'!Z16:AK16)</f>
        <v>1385.3899999999999</v>
      </c>
      <c r="E20" s="15">
        <f>SUM('Jedzenie miesięcznie'!AL16:AW16)</f>
        <v>1801.51</v>
      </c>
      <c r="F20" s="15">
        <f>SUM('Jedzenie miesięcznie'!AX16:BI16)</f>
        <v>2141.3000000000002</v>
      </c>
      <c r="G20" s="15">
        <f>SUM('Jedzenie miesięcznie'!BJ16:BU16)</f>
        <v>1218.3600000000001</v>
      </c>
      <c r="H20" s="15">
        <f>SUM('Jedzenie miesięcznie'!BV16:CG16)</f>
        <v>2233.09</v>
      </c>
      <c r="I20" s="15">
        <f>SUM('Jedzenie miesięcznie'!CH16:CS16)</f>
        <v>4024.54</v>
      </c>
      <c r="J20" s="15">
        <f>SUM('Jedzenie miesięcznie'!CT16:DE16)</f>
        <v>3017.8499999999995</v>
      </c>
      <c r="K20" s="15">
        <f>SUM('Jedzenie miesięcznie'!DF16:DQ16)</f>
        <v>3502.61</v>
      </c>
      <c r="L20" s="15">
        <f>SUM('Jedzenie miesięcznie'!DR16:EC16)</f>
        <v>2383.84</v>
      </c>
      <c r="M20" s="15">
        <f>SUM('Jedzenie miesięcznie'!ED16:EO16)</f>
        <v>2458.8499999999995</v>
      </c>
      <c r="N20" s="15">
        <f>SUM('Jedzenie miesięcznie'!EP16:EX16)</f>
        <v>677.41</v>
      </c>
    </row>
    <row r="21" spans="1:14" x14ac:dyDescent="0.25">
      <c r="A21" s="2" t="s">
        <v>13</v>
      </c>
      <c r="B21" s="15">
        <f>SUM('Jedzenie miesięcznie'!B17:M17)</f>
        <v>0</v>
      </c>
      <c r="C21" s="15">
        <f>SUM('Jedzenie miesięcznie'!N17:Y17)</f>
        <v>0</v>
      </c>
      <c r="D21" s="15">
        <f>SUM('Jedzenie miesięcznie'!Z17:AK17)</f>
        <v>0</v>
      </c>
      <c r="E21" s="15">
        <f>SUM('Jedzenie miesięcznie'!AL17:AW17)</f>
        <v>0</v>
      </c>
      <c r="F21" s="15">
        <f>SUM('Jedzenie miesięcznie'!AX17:BI17)</f>
        <v>0</v>
      </c>
      <c r="G21" s="15">
        <f>SUM('Jedzenie miesięcznie'!BJ17:BU17)</f>
        <v>0</v>
      </c>
      <c r="H21" s="15">
        <f>SUM('Jedzenie miesięcznie'!BV17:CG17)</f>
        <v>0</v>
      </c>
      <c r="I21" s="15">
        <f>SUM('Jedzenie miesięcznie'!CH17:CS17)</f>
        <v>0</v>
      </c>
      <c r="J21" s="15">
        <f>SUM('Jedzenie miesięcznie'!CT17:DE17)</f>
        <v>0</v>
      </c>
      <c r="K21" s="15">
        <f>SUM('Jedzenie miesięcznie'!DF17:DQ17)</f>
        <v>0</v>
      </c>
      <c r="L21" s="15">
        <f>SUM('Jedzenie miesięcznie'!DR17:EC17)</f>
        <v>19.829999999999998</v>
      </c>
      <c r="M21" s="15">
        <f>SUM('Jedzenie miesięcznie'!ED17:EO17)</f>
        <v>0</v>
      </c>
      <c r="N21" s="15">
        <f>SUM('Jedzenie miesięcznie'!EP17:EX17)</f>
        <v>0</v>
      </c>
    </row>
    <row r="22" spans="1:14" x14ac:dyDescent="0.25">
      <c r="A22" s="2" t="s">
        <v>14</v>
      </c>
      <c r="B22" s="15">
        <f>SUM('Jedzenie miesięcznie'!B18:M18)</f>
        <v>0</v>
      </c>
      <c r="C22" s="15">
        <f>SUM('Jedzenie miesięcznie'!N18:Y18)</f>
        <v>0</v>
      </c>
      <c r="D22" s="15">
        <f>SUM('Jedzenie miesięcznie'!Z18:AK18)</f>
        <v>0</v>
      </c>
      <c r="E22" s="15">
        <f>SUM('Jedzenie miesięcznie'!AL18:AW18)</f>
        <v>0</v>
      </c>
      <c r="F22" s="15">
        <f>SUM('Jedzenie miesięcznie'!AX18:BI18)</f>
        <v>0</v>
      </c>
      <c r="G22" s="15">
        <f>SUM('Jedzenie miesięcznie'!BJ18:BU18)</f>
        <v>0</v>
      </c>
      <c r="H22" s="15">
        <f>SUM('Jedzenie miesięcznie'!BV18:CG18)</f>
        <v>262.27999999999997</v>
      </c>
      <c r="I22" s="15">
        <f>SUM('Jedzenie miesięcznie'!CH18:CS18)</f>
        <v>0</v>
      </c>
      <c r="J22" s="15">
        <f>SUM('Jedzenie miesięcznie'!CT18:DE18)</f>
        <v>0</v>
      </c>
      <c r="K22" s="15">
        <f>SUM('Jedzenie miesięcznie'!DF18:DQ18)</f>
        <v>0</v>
      </c>
      <c r="L22" s="15">
        <f>SUM('Jedzenie miesięcznie'!DR18:EC18)</f>
        <v>0</v>
      </c>
      <c r="M22" s="15">
        <f>SUM('Jedzenie miesięcznie'!ED18:EO18)</f>
        <v>0</v>
      </c>
      <c r="N22" s="15">
        <f>SUM('Jedzenie miesięcznie'!EP18:EX18)</f>
        <v>0</v>
      </c>
    </row>
    <row r="23" spans="1:14" x14ac:dyDescent="0.25">
      <c r="A23" s="2" t="s">
        <v>15</v>
      </c>
      <c r="B23" s="15">
        <f>SUM('Jedzenie miesięcznie'!B19:M19)</f>
        <v>12878.279999999999</v>
      </c>
      <c r="C23" s="15">
        <f>SUM('Jedzenie miesięcznie'!N19:Y19)</f>
        <v>11184</v>
      </c>
      <c r="D23" s="15">
        <f>SUM('Jedzenie miesięcznie'!Z19:AK19)</f>
        <v>12183.14</v>
      </c>
      <c r="E23" s="15">
        <f>SUM('Jedzenie miesięcznie'!AL19:AW19)</f>
        <v>14449.04</v>
      </c>
      <c r="F23" s="15">
        <f>SUM('Jedzenie miesięcznie'!AX19:BI19)</f>
        <v>18741.91</v>
      </c>
      <c r="G23" s="15">
        <f>SUM('Jedzenie miesięcznie'!BJ19:BU19)</f>
        <v>18978.179999999997</v>
      </c>
      <c r="H23" s="15">
        <f>SUM('Jedzenie miesięcznie'!BV19:CG19)</f>
        <v>19532.14</v>
      </c>
      <c r="I23" s="15">
        <f>SUM('Jedzenie miesięcznie'!CH19:CS19)</f>
        <v>21173.930000000004</v>
      </c>
      <c r="J23" s="15">
        <f>SUM('Jedzenie miesięcznie'!CT19:DE19)</f>
        <v>18964.699999999997</v>
      </c>
      <c r="K23" s="15">
        <f>SUM('Jedzenie miesięcznie'!DF19:DQ19)</f>
        <v>19474.999999999996</v>
      </c>
      <c r="L23" s="15">
        <f>SUM('Jedzenie miesięcznie'!DR19:EC19)</f>
        <v>21275.850000000002</v>
      </c>
      <c r="M23" s="15">
        <f>SUM('Jedzenie miesięcznie'!ED19:EO19)</f>
        <v>22405.19</v>
      </c>
      <c r="N23" s="15">
        <f>SUM('Jedzenie miesięcznie'!EP19:EX19)</f>
        <v>15466.87</v>
      </c>
    </row>
    <row r="24" spans="1:14" x14ac:dyDescent="0.25">
      <c r="A24" s="6" t="s">
        <v>16</v>
      </c>
      <c r="B24" s="16">
        <f>SUM(B10:B23)</f>
        <v>19250.089999999997</v>
      </c>
      <c r="C24" s="16">
        <f t="shared" ref="C24:N24" si="0">SUM(C10:C23)</f>
        <v>17669.940000000002</v>
      </c>
      <c r="D24" s="16">
        <f t="shared" si="0"/>
        <v>16195.75</v>
      </c>
      <c r="E24" s="16">
        <f t="shared" si="0"/>
        <v>18409.39</v>
      </c>
      <c r="F24" s="16">
        <f t="shared" si="0"/>
        <v>23573.55</v>
      </c>
      <c r="G24" s="16">
        <f t="shared" si="0"/>
        <v>22541.049999999996</v>
      </c>
      <c r="H24" s="16">
        <f t="shared" si="0"/>
        <v>24374.239999999998</v>
      </c>
      <c r="I24" s="16">
        <f t="shared" si="0"/>
        <v>28417.470000000005</v>
      </c>
      <c r="J24" s="16">
        <f t="shared" si="0"/>
        <v>25777.35</v>
      </c>
      <c r="K24" s="16">
        <f t="shared" si="0"/>
        <v>28099.559999999998</v>
      </c>
      <c r="L24" s="16">
        <f t="shared" si="0"/>
        <v>27280.260000000002</v>
      </c>
      <c r="M24" s="16">
        <f t="shared" si="0"/>
        <v>26791.17</v>
      </c>
      <c r="N24" s="16">
        <f t="shared" si="0"/>
        <v>18384.95</v>
      </c>
    </row>
    <row r="27" spans="1:14" ht="21" x14ac:dyDescent="0.35">
      <c r="A27" s="17" t="s">
        <v>183</v>
      </c>
    </row>
    <row r="29" spans="1:14" x14ac:dyDescent="0.25">
      <c r="A29" s="4" t="s">
        <v>0</v>
      </c>
      <c r="B29" t="s">
        <v>170</v>
      </c>
      <c r="C29" t="s">
        <v>171</v>
      </c>
      <c r="D29" t="s">
        <v>172</v>
      </c>
      <c r="E29" t="s">
        <v>173</v>
      </c>
      <c r="F29" t="s">
        <v>174</v>
      </c>
      <c r="G29" t="s">
        <v>175</v>
      </c>
      <c r="H29" t="s">
        <v>176</v>
      </c>
      <c r="I29" t="s">
        <v>177</v>
      </c>
      <c r="J29" t="s">
        <v>178</v>
      </c>
      <c r="K29" t="s">
        <v>179</v>
      </c>
      <c r="L29" t="s">
        <v>180</v>
      </c>
      <c r="M29" t="s">
        <v>181</v>
      </c>
      <c r="N29" t="s">
        <v>182</v>
      </c>
    </row>
    <row r="30" spans="1:14" x14ac:dyDescent="0.25">
      <c r="A30" s="2" t="s">
        <v>2</v>
      </c>
      <c r="B30" s="13">
        <f t="shared" ref="B30:M30" si="1">B10/12</f>
        <v>87.757499999999993</v>
      </c>
      <c r="C30" s="13">
        <f t="shared" si="1"/>
        <v>219.99333333333334</v>
      </c>
      <c r="D30" s="13">
        <f t="shared" si="1"/>
        <v>125.18666666666665</v>
      </c>
      <c r="E30" s="13">
        <f t="shared" si="1"/>
        <v>109.63166666666666</v>
      </c>
      <c r="F30" s="13">
        <f t="shared" si="1"/>
        <v>180.5733333333333</v>
      </c>
      <c r="G30" s="13">
        <f t="shared" si="1"/>
        <v>158.39750000000001</v>
      </c>
      <c r="H30" s="13">
        <f t="shared" si="1"/>
        <v>168.12333333333331</v>
      </c>
      <c r="I30" s="13">
        <f t="shared" si="1"/>
        <v>150.13833333333332</v>
      </c>
      <c r="J30" s="13">
        <f t="shared" si="1"/>
        <v>75.256666666666675</v>
      </c>
      <c r="K30" s="13">
        <f t="shared" si="1"/>
        <v>221.2491666666667</v>
      </c>
      <c r="L30" s="13">
        <f t="shared" si="1"/>
        <v>163.88750000000002</v>
      </c>
      <c r="M30" s="13">
        <f t="shared" si="1"/>
        <v>78.710000000000008</v>
      </c>
      <c r="N30" s="13">
        <f t="shared" ref="N30:N43" si="2">N10/9</f>
        <v>152.94</v>
      </c>
    </row>
    <row r="31" spans="1:14" x14ac:dyDescent="0.25">
      <c r="A31" s="2" t="s">
        <v>3</v>
      </c>
      <c r="B31" s="13">
        <f t="shared" ref="B31:M31" si="3">B11/12</f>
        <v>0</v>
      </c>
      <c r="C31" s="13">
        <f t="shared" si="3"/>
        <v>0</v>
      </c>
      <c r="D31" s="13">
        <f t="shared" si="3"/>
        <v>0</v>
      </c>
      <c r="E31" s="13">
        <f t="shared" si="3"/>
        <v>0</v>
      </c>
      <c r="F31" s="13">
        <f t="shared" si="3"/>
        <v>0</v>
      </c>
      <c r="G31" s="13">
        <f t="shared" si="3"/>
        <v>0</v>
      </c>
      <c r="H31" s="13">
        <f t="shared" si="3"/>
        <v>0</v>
      </c>
      <c r="I31" s="13">
        <f t="shared" si="3"/>
        <v>0</v>
      </c>
      <c r="J31" s="13">
        <f t="shared" si="3"/>
        <v>0</v>
      </c>
      <c r="K31" s="13">
        <f t="shared" si="3"/>
        <v>0</v>
      </c>
      <c r="L31" s="13">
        <f t="shared" si="3"/>
        <v>0</v>
      </c>
      <c r="M31" s="13">
        <f t="shared" si="3"/>
        <v>0</v>
      </c>
      <c r="N31" s="13">
        <f t="shared" si="2"/>
        <v>20.654444444444444</v>
      </c>
    </row>
    <row r="32" spans="1:14" x14ac:dyDescent="0.25">
      <c r="A32" s="2" t="s">
        <v>4</v>
      </c>
      <c r="B32" s="13">
        <f t="shared" ref="B32:M32" si="4">B12/12</f>
        <v>82.833333333333329</v>
      </c>
      <c r="C32" s="13">
        <f t="shared" si="4"/>
        <v>22.478333333333335</v>
      </c>
      <c r="D32" s="13">
        <f t="shared" si="4"/>
        <v>5.1066666666666665</v>
      </c>
      <c r="E32" s="13">
        <f t="shared" si="4"/>
        <v>4.165</v>
      </c>
      <c r="F32" s="13">
        <f t="shared" si="4"/>
        <v>0</v>
      </c>
      <c r="G32" s="13">
        <f t="shared" si="4"/>
        <v>0</v>
      </c>
      <c r="H32" s="13">
        <f t="shared" si="4"/>
        <v>0</v>
      </c>
      <c r="I32" s="13">
        <f t="shared" si="4"/>
        <v>0</v>
      </c>
      <c r="J32" s="13">
        <f t="shared" si="4"/>
        <v>0</v>
      </c>
      <c r="K32" s="13">
        <f t="shared" si="4"/>
        <v>0</v>
      </c>
      <c r="L32" s="13">
        <f t="shared" si="4"/>
        <v>0</v>
      </c>
      <c r="M32" s="13">
        <f t="shared" si="4"/>
        <v>31.2</v>
      </c>
      <c r="N32" s="13">
        <f t="shared" si="2"/>
        <v>0</v>
      </c>
    </row>
    <row r="33" spans="1:14" x14ac:dyDescent="0.25">
      <c r="A33" s="2" t="s">
        <v>5</v>
      </c>
      <c r="B33" s="13">
        <f t="shared" ref="B33:M33" si="5">B13/12</f>
        <v>2.0916666666666663</v>
      </c>
      <c r="C33" s="13">
        <f t="shared" si="5"/>
        <v>0</v>
      </c>
      <c r="D33" s="13">
        <f t="shared" si="5"/>
        <v>0</v>
      </c>
      <c r="E33" s="13">
        <f t="shared" si="5"/>
        <v>0</v>
      </c>
      <c r="F33" s="13">
        <f t="shared" si="5"/>
        <v>0</v>
      </c>
      <c r="G33" s="13">
        <f t="shared" si="5"/>
        <v>0</v>
      </c>
      <c r="H33" s="13">
        <f t="shared" si="5"/>
        <v>0</v>
      </c>
      <c r="I33" s="13">
        <f t="shared" si="5"/>
        <v>0</v>
      </c>
      <c r="J33" s="13">
        <f t="shared" si="5"/>
        <v>0</v>
      </c>
      <c r="K33" s="13">
        <f t="shared" si="5"/>
        <v>49.985000000000007</v>
      </c>
      <c r="L33" s="13">
        <f t="shared" si="5"/>
        <v>54.599999999999994</v>
      </c>
      <c r="M33" s="13">
        <f t="shared" si="5"/>
        <v>0</v>
      </c>
      <c r="N33" s="13">
        <f t="shared" si="2"/>
        <v>0</v>
      </c>
    </row>
    <row r="34" spans="1:14" x14ac:dyDescent="0.25">
      <c r="A34" s="2" t="s">
        <v>6</v>
      </c>
      <c r="B34" s="13">
        <f t="shared" ref="B34:M34" si="6">B14/12</f>
        <v>0</v>
      </c>
      <c r="C34" s="13">
        <f t="shared" si="6"/>
        <v>0</v>
      </c>
      <c r="D34" s="13">
        <f t="shared" si="6"/>
        <v>0</v>
      </c>
      <c r="E34" s="13">
        <f t="shared" si="6"/>
        <v>0</v>
      </c>
      <c r="F34" s="13">
        <f t="shared" si="6"/>
        <v>0</v>
      </c>
      <c r="G34" s="13">
        <f t="shared" si="6"/>
        <v>0</v>
      </c>
      <c r="H34" s="13">
        <f t="shared" si="6"/>
        <v>0</v>
      </c>
      <c r="I34" s="13">
        <f t="shared" si="6"/>
        <v>2.4958333333333331</v>
      </c>
      <c r="J34" s="13">
        <f t="shared" si="6"/>
        <v>0</v>
      </c>
      <c r="K34" s="13">
        <f t="shared" si="6"/>
        <v>24.056666666666668</v>
      </c>
      <c r="L34" s="13">
        <f t="shared" si="6"/>
        <v>0</v>
      </c>
      <c r="M34" s="13">
        <f t="shared" si="6"/>
        <v>0</v>
      </c>
      <c r="N34" s="13">
        <f t="shared" si="2"/>
        <v>0</v>
      </c>
    </row>
    <row r="35" spans="1:14" x14ac:dyDescent="0.25">
      <c r="A35" s="2" t="s">
        <v>7</v>
      </c>
      <c r="B35" s="13">
        <f t="shared" ref="B35:M35" si="7">B15/12</f>
        <v>0</v>
      </c>
      <c r="C35" s="13">
        <f t="shared" si="7"/>
        <v>0</v>
      </c>
      <c r="D35" s="13">
        <f t="shared" si="7"/>
        <v>0</v>
      </c>
      <c r="E35" s="13">
        <f t="shared" si="7"/>
        <v>0</v>
      </c>
      <c r="F35" s="13">
        <f t="shared" si="7"/>
        <v>0</v>
      </c>
      <c r="G35" s="13">
        <f t="shared" si="7"/>
        <v>0</v>
      </c>
      <c r="H35" s="13">
        <f t="shared" si="7"/>
        <v>0</v>
      </c>
      <c r="I35" s="13">
        <f t="shared" si="7"/>
        <v>90.910833333333343</v>
      </c>
      <c r="J35" s="13">
        <f t="shared" si="7"/>
        <v>209.73666666666668</v>
      </c>
      <c r="K35" s="13">
        <f t="shared" si="7"/>
        <v>96.242500000000007</v>
      </c>
      <c r="L35" s="13">
        <f t="shared" si="7"/>
        <v>59.899999999999984</v>
      </c>
      <c r="M35" s="13">
        <f t="shared" si="7"/>
        <v>26.809166666666666</v>
      </c>
      <c r="N35" s="13">
        <f t="shared" si="2"/>
        <v>27.771111111111111</v>
      </c>
    </row>
    <row r="36" spans="1:14" x14ac:dyDescent="0.25">
      <c r="A36" s="2" t="s">
        <v>8</v>
      </c>
      <c r="B36" s="13">
        <f t="shared" ref="B36:M36" si="8">B16/12</f>
        <v>169.05333333333334</v>
      </c>
      <c r="C36" s="13">
        <f t="shared" si="8"/>
        <v>91.177500000000009</v>
      </c>
      <c r="D36" s="13">
        <f t="shared" si="8"/>
        <v>84.671666666666667</v>
      </c>
      <c r="E36" s="13">
        <f t="shared" si="8"/>
        <v>53.957500000000003</v>
      </c>
      <c r="F36" s="13">
        <f t="shared" si="8"/>
        <v>38.104999999999997</v>
      </c>
      <c r="G36" s="13">
        <f t="shared" si="8"/>
        <v>33.561666666666675</v>
      </c>
      <c r="H36" s="13">
        <f t="shared" si="8"/>
        <v>23.770833333333332</v>
      </c>
      <c r="I36" s="13">
        <f t="shared" si="8"/>
        <v>15.496666666666668</v>
      </c>
      <c r="J36" s="13">
        <f t="shared" si="8"/>
        <v>27.906666666666666</v>
      </c>
      <c r="K36" s="13">
        <f t="shared" si="8"/>
        <v>21.545833333333334</v>
      </c>
      <c r="L36" s="13">
        <f t="shared" si="8"/>
        <v>12.757499999999999</v>
      </c>
      <c r="M36" s="13">
        <f t="shared" si="8"/>
        <v>23.066666666666663</v>
      </c>
      <c r="N36" s="13">
        <f t="shared" si="2"/>
        <v>18.806666666666665</v>
      </c>
    </row>
    <row r="37" spans="1:14" x14ac:dyDescent="0.25">
      <c r="A37" s="2" t="s">
        <v>9</v>
      </c>
      <c r="B37" s="13">
        <f t="shared" ref="B37:M37" si="9">B17/12</f>
        <v>0</v>
      </c>
      <c r="C37" s="13">
        <f t="shared" si="9"/>
        <v>0</v>
      </c>
      <c r="D37" s="13">
        <f t="shared" si="9"/>
        <v>0</v>
      </c>
      <c r="E37" s="13">
        <f t="shared" si="9"/>
        <v>0.97416666666666663</v>
      </c>
      <c r="F37" s="13">
        <f t="shared" si="9"/>
        <v>0</v>
      </c>
      <c r="G37" s="13">
        <f t="shared" si="9"/>
        <v>0</v>
      </c>
      <c r="H37" s="13">
        <f t="shared" si="9"/>
        <v>0</v>
      </c>
      <c r="I37" s="13">
        <f t="shared" si="9"/>
        <v>0</v>
      </c>
      <c r="J37" s="13">
        <f t="shared" si="9"/>
        <v>0</v>
      </c>
      <c r="K37" s="13">
        <f t="shared" si="9"/>
        <v>0</v>
      </c>
      <c r="L37" s="13">
        <f t="shared" si="9"/>
        <v>0</v>
      </c>
      <c r="M37" s="13">
        <f t="shared" si="9"/>
        <v>0.80833333333333324</v>
      </c>
      <c r="N37" s="13">
        <f t="shared" si="2"/>
        <v>9.4622222222222216</v>
      </c>
    </row>
    <row r="38" spans="1:14" x14ac:dyDescent="0.25">
      <c r="A38" s="2" t="s">
        <v>10</v>
      </c>
      <c r="B38" s="13">
        <f t="shared" ref="B38:M38" si="10">B18/12</f>
        <v>0</v>
      </c>
      <c r="C38" s="13">
        <f t="shared" si="10"/>
        <v>0</v>
      </c>
      <c r="D38" s="13">
        <f t="shared" si="10"/>
        <v>0</v>
      </c>
      <c r="E38" s="13">
        <f t="shared" si="10"/>
        <v>0</v>
      </c>
      <c r="F38" s="13">
        <f t="shared" si="10"/>
        <v>0</v>
      </c>
      <c r="G38" s="13">
        <f t="shared" si="10"/>
        <v>0</v>
      </c>
      <c r="H38" s="13">
        <f t="shared" si="10"/>
        <v>0</v>
      </c>
      <c r="I38" s="13">
        <f t="shared" si="10"/>
        <v>0</v>
      </c>
      <c r="J38" s="13">
        <f t="shared" si="10"/>
        <v>0</v>
      </c>
      <c r="K38" s="13">
        <f t="shared" si="10"/>
        <v>0</v>
      </c>
      <c r="L38" s="13">
        <f t="shared" si="10"/>
        <v>0</v>
      </c>
      <c r="M38" s="13">
        <f t="shared" si="10"/>
        <v>0</v>
      </c>
      <c r="N38" s="13">
        <f t="shared" si="2"/>
        <v>17.106666666666666</v>
      </c>
    </row>
    <row r="39" spans="1:14" x14ac:dyDescent="0.25">
      <c r="A39" s="2" t="s">
        <v>11</v>
      </c>
      <c r="B39" s="13">
        <f t="shared" ref="B39:M39" si="11">B19/12</f>
        <v>0</v>
      </c>
      <c r="C39" s="13">
        <f t="shared" si="11"/>
        <v>0</v>
      </c>
      <c r="D39" s="13">
        <f t="shared" si="11"/>
        <v>3.97</v>
      </c>
      <c r="E39" s="13">
        <f t="shared" si="11"/>
        <v>11.175000000000002</v>
      </c>
      <c r="F39" s="13">
        <f t="shared" si="11"/>
        <v>5.5166666666666666</v>
      </c>
      <c r="G39" s="13">
        <f t="shared" si="11"/>
        <v>3.4166666666666665</v>
      </c>
      <c r="H39" s="13">
        <f t="shared" si="11"/>
        <v>3.6666666666666665</v>
      </c>
      <c r="I39" s="13">
        <f t="shared" si="11"/>
        <v>9.2083333333333339</v>
      </c>
      <c r="J39" s="13">
        <f t="shared" si="11"/>
        <v>3.3333333333333335</v>
      </c>
      <c r="K39" s="13">
        <f t="shared" si="11"/>
        <v>13.75</v>
      </c>
      <c r="L39" s="13">
        <f t="shared" si="11"/>
        <v>8.9166666666666661</v>
      </c>
      <c r="M39" s="13">
        <f t="shared" si="11"/>
        <v>0</v>
      </c>
      <c r="N39" s="13">
        <f t="shared" si="2"/>
        <v>2.2222222222222223</v>
      </c>
    </row>
    <row r="40" spans="1:14" x14ac:dyDescent="0.25">
      <c r="A40" s="2" t="s">
        <v>12</v>
      </c>
      <c r="B40" s="13">
        <f t="shared" ref="B40:M40" si="12">B20/12</f>
        <v>189.24833333333333</v>
      </c>
      <c r="C40" s="13">
        <f t="shared" si="12"/>
        <v>206.84583333333339</v>
      </c>
      <c r="D40" s="13">
        <f t="shared" si="12"/>
        <v>115.44916666666666</v>
      </c>
      <c r="E40" s="13">
        <f t="shared" si="12"/>
        <v>150.12583333333333</v>
      </c>
      <c r="F40" s="13">
        <f t="shared" si="12"/>
        <v>178.44166666666669</v>
      </c>
      <c r="G40" s="13">
        <f t="shared" si="12"/>
        <v>101.53000000000002</v>
      </c>
      <c r="H40" s="13">
        <f t="shared" si="12"/>
        <v>186.09083333333334</v>
      </c>
      <c r="I40" s="13">
        <f t="shared" si="12"/>
        <v>335.37833333333333</v>
      </c>
      <c r="J40" s="13">
        <f t="shared" si="12"/>
        <v>251.48749999999995</v>
      </c>
      <c r="K40" s="13">
        <f t="shared" si="12"/>
        <v>291.88416666666666</v>
      </c>
      <c r="L40" s="13">
        <f t="shared" si="12"/>
        <v>198.65333333333334</v>
      </c>
      <c r="M40" s="13">
        <f t="shared" si="12"/>
        <v>204.90416666666661</v>
      </c>
      <c r="N40" s="13">
        <f t="shared" si="2"/>
        <v>75.267777777777781</v>
      </c>
    </row>
    <row r="41" spans="1:14" x14ac:dyDescent="0.25">
      <c r="A41" s="2" t="s">
        <v>13</v>
      </c>
      <c r="B41" s="13">
        <f t="shared" ref="B41:M41" si="13">B21/12</f>
        <v>0</v>
      </c>
      <c r="C41" s="13">
        <f t="shared" si="13"/>
        <v>0</v>
      </c>
      <c r="D41" s="13">
        <f t="shared" si="13"/>
        <v>0</v>
      </c>
      <c r="E41" s="13">
        <f t="shared" si="13"/>
        <v>0</v>
      </c>
      <c r="F41" s="13">
        <f t="shared" si="13"/>
        <v>0</v>
      </c>
      <c r="G41" s="13">
        <f t="shared" si="13"/>
        <v>0</v>
      </c>
      <c r="H41" s="13">
        <f t="shared" si="13"/>
        <v>0</v>
      </c>
      <c r="I41" s="13">
        <f t="shared" si="13"/>
        <v>0</v>
      </c>
      <c r="J41" s="13">
        <f t="shared" si="13"/>
        <v>0</v>
      </c>
      <c r="K41" s="13">
        <f t="shared" si="13"/>
        <v>0</v>
      </c>
      <c r="L41" s="13">
        <f t="shared" si="13"/>
        <v>1.6524999999999999</v>
      </c>
      <c r="M41" s="13">
        <f t="shared" si="13"/>
        <v>0</v>
      </c>
      <c r="N41" s="13">
        <f t="shared" si="2"/>
        <v>0</v>
      </c>
    </row>
    <row r="42" spans="1:14" x14ac:dyDescent="0.25">
      <c r="A42" s="2" t="s">
        <v>14</v>
      </c>
      <c r="B42" s="13">
        <f t="shared" ref="B42:M42" si="14">B22/12</f>
        <v>0</v>
      </c>
      <c r="C42" s="13">
        <f t="shared" si="14"/>
        <v>0</v>
      </c>
      <c r="D42" s="13">
        <f t="shared" si="14"/>
        <v>0</v>
      </c>
      <c r="E42" s="13">
        <f t="shared" si="14"/>
        <v>0</v>
      </c>
      <c r="F42" s="13">
        <f t="shared" si="14"/>
        <v>0</v>
      </c>
      <c r="G42" s="13">
        <f t="shared" si="14"/>
        <v>0</v>
      </c>
      <c r="H42" s="13">
        <f t="shared" si="14"/>
        <v>21.856666666666666</v>
      </c>
      <c r="I42" s="13">
        <f t="shared" si="14"/>
        <v>0</v>
      </c>
      <c r="J42" s="13">
        <f t="shared" si="14"/>
        <v>0</v>
      </c>
      <c r="K42" s="13">
        <f t="shared" si="14"/>
        <v>0</v>
      </c>
      <c r="L42" s="13">
        <f t="shared" si="14"/>
        <v>0</v>
      </c>
      <c r="M42" s="13">
        <f t="shared" si="14"/>
        <v>0</v>
      </c>
      <c r="N42" s="13">
        <f t="shared" si="2"/>
        <v>0</v>
      </c>
    </row>
    <row r="43" spans="1:14" x14ac:dyDescent="0.25">
      <c r="A43" s="2" t="s">
        <v>15</v>
      </c>
      <c r="B43" s="13">
        <f t="shared" ref="B43:M43" si="15">B23/12</f>
        <v>1073.1899999999998</v>
      </c>
      <c r="C43" s="13">
        <f t="shared" si="15"/>
        <v>932</v>
      </c>
      <c r="D43" s="13">
        <f t="shared" si="15"/>
        <v>1015.2616666666667</v>
      </c>
      <c r="E43" s="13">
        <f t="shared" si="15"/>
        <v>1204.0866666666668</v>
      </c>
      <c r="F43" s="13">
        <f t="shared" si="15"/>
        <v>1561.8258333333333</v>
      </c>
      <c r="G43" s="13">
        <f t="shared" si="15"/>
        <v>1581.5149999999996</v>
      </c>
      <c r="H43" s="13">
        <f t="shared" si="15"/>
        <v>1627.6783333333333</v>
      </c>
      <c r="I43" s="13">
        <f t="shared" si="15"/>
        <v>1764.4941666666671</v>
      </c>
      <c r="J43" s="13">
        <f t="shared" si="15"/>
        <v>1580.3916666666664</v>
      </c>
      <c r="K43" s="13">
        <f t="shared" si="15"/>
        <v>1622.9166666666663</v>
      </c>
      <c r="L43" s="13">
        <f t="shared" si="15"/>
        <v>1772.9875000000002</v>
      </c>
      <c r="M43" s="13">
        <f t="shared" si="15"/>
        <v>1867.0991666666666</v>
      </c>
      <c r="N43" s="13">
        <f t="shared" si="2"/>
        <v>1718.5411111111111</v>
      </c>
    </row>
    <row r="44" spans="1:14" x14ac:dyDescent="0.25">
      <c r="A44" s="6" t="s">
        <v>16</v>
      </c>
      <c r="B44" s="14">
        <f>SUM(B30:B43)</f>
        <v>1604.1741666666665</v>
      </c>
      <c r="C44" s="14">
        <f>SUM(C30:C43)</f>
        <v>1472.4950000000001</v>
      </c>
      <c r="D44" s="14">
        <f>SUM(D30:D43)</f>
        <v>1349.6458333333333</v>
      </c>
      <c r="E44" s="14">
        <f t="shared" ref="E44:N44" si="16">SUM(E30:E43)</f>
        <v>1534.1158333333335</v>
      </c>
      <c r="F44" s="14">
        <f t="shared" si="16"/>
        <v>1964.4625000000001</v>
      </c>
      <c r="G44" s="14">
        <f t="shared" si="16"/>
        <v>1878.4208333333331</v>
      </c>
      <c r="H44" s="14">
        <f t="shared" si="16"/>
        <v>2031.1866666666665</v>
      </c>
      <c r="I44" s="14">
        <f t="shared" si="16"/>
        <v>2368.1225000000004</v>
      </c>
      <c r="J44" s="14">
        <f t="shared" si="16"/>
        <v>2148.1124999999997</v>
      </c>
      <c r="K44" s="14">
        <f t="shared" si="16"/>
        <v>2341.6299999999997</v>
      </c>
      <c r="L44" s="14">
        <f t="shared" si="16"/>
        <v>2273.355</v>
      </c>
      <c r="M44" s="14">
        <f t="shared" si="16"/>
        <v>2232.5974999999999</v>
      </c>
      <c r="N44" s="14">
        <f t="shared" si="16"/>
        <v>2042.7722222222224</v>
      </c>
    </row>
    <row r="47" spans="1:14" ht="21" x14ac:dyDescent="0.35">
      <c r="A47" s="17" t="s">
        <v>184</v>
      </c>
    </row>
    <row r="49" spans="1:14" x14ac:dyDescent="0.25">
      <c r="A49" s="8" t="s">
        <v>0</v>
      </c>
      <c r="B49" s="9" t="s">
        <v>170</v>
      </c>
      <c r="C49" s="9" t="s">
        <v>171</v>
      </c>
      <c r="D49" s="9" t="s">
        <v>172</v>
      </c>
      <c r="E49" s="9" t="s">
        <v>173</v>
      </c>
      <c r="F49" s="9" t="s">
        <v>174</v>
      </c>
      <c r="G49" s="9" t="s">
        <v>175</v>
      </c>
      <c r="H49" s="9" t="s">
        <v>176</v>
      </c>
      <c r="I49" s="9" t="s">
        <v>177</v>
      </c>
      <c r="J49" s="9" t="s">
        <v>178</v>
      </c>
      <c r="K49" s="9" t="s">
        <v>179</v>
      </c>
      <c r="L49" s="9" t="s">
        <v>180</v>
      </c>
      <c r="M49" s="9" t="s">
        <v>181</v>
      </c>
      <c r="N49" s="10" t="s">
        <v>182</v>
      </c>
    </row>
    <row r="50" spans="1:14" x14ac:dyDescent="0.25">
      <c r="A50" t="s">
        <v>185</v>
      </c>
      <c r="B50" s="13">
        <f>B43+B42+B41+B38+B37+B35+B34+B32+B31</f>
        <v>1156.0233333333331</v>
      </c>
      <c r="C50" s="13">
        <f t="shared" ref="C50:N50" si="17">C43+C42+C41+C38+C37+C35+C34+C32+C31</f>
        <v>954.47833333333335</v>
      </c>
      <c r="D50" s="13">
        <f t="shared" si="17"/>
        <v>1020.3683333333333</v>
      </c>
      <c r="E50" s="13">
        <f t="shared" si="17"/>
        <v>1209.2258333333334</v>
      </c>
      <c r="F50" s="13">
        <f t="shared" si="17"/>
        <v>1561.8258333333333</v>
      </c>
      <c r="G50" s="13">
        <f t="shared" si="17"/>
        <v>1581.5149999999996</v>
      </c>
      <c r="H50" s="13">
        <f t="shared" si="17"/>
        <v>1649.5349999999999</v>
      </c>
      <c r="I50" s="13">
        <f t="shared" si="17"/>
        <v>1857.9008333333338</v>
      </c>
      <c r="J50" s="13">
        <f t="shared" si="17"/>
        <v>1790.1283333333331</v>
      </c>
      <c r="K50" s="13">
        <f t="shared" si="17"/>
        <v>1743.215833333333</v>
      </c>
      <c r="L50" s="13">
        <f t="shared" si="17"/>
        <v>1834.5400000000002</v>
      </c>
      <c r="M50" s="13">
        <f t="shared" si="17"/>
        <v>1925.9166666666667</v>
      </c>
      <c r="N50" s="13">
        <f t="shared" si="17"/>
        <v>1793.5355555555554</v>
      </c>
    </row>
    <row r="51" spans="1:14" x14ac:dyDescent="0.25">
      <c r="A51" t="s">
        <v>186</v>
      </c>
      <c r="B51" s="13">
        <f>B40+B39</f>
        <v>189.24833333333333</v>
      </c>
      <c r="C51" s="13">
        <f t="shared" ref="C51:N51" si="18">C40+C39</f>
        <v>206.84583333333339</v>
      </c>
      <c r="D51" s="13">
        <f t="shared" si="18"/>
        <v>119.41916666666665</v>
      </c>
      <c r="E51" s="13">
        <f t="shared" si="18"/>
        <v>161.30083333333334</v>
      </c>
      <c r="F51" s="13">
        <f t="shared" si="18"/>
        <v>183.95833333333337</v>
      </c>
      <c r="G51" s="13">
        <f t="shared" si="18"/>
        <v>104.94666666666669</v>
      </c>
      <c r="H51" s="13">
        <f t="shared" si="18"/>
        <v>189.75749999999999</v>
      </c>
      <c r="I51" s="13">
        <f t="shared" si="18"/>
        <v>344.58666666666664</v>
      </c>
      <c r="J51" s="13">
        <f t="shared" si="18"/>
        <v>254.8208333333333</v>
      </c>
      <c r="K51" s="13">
        <f t="shared" si="18"/>
        <v>305.63416666666666</v>
      </c>
      <c r="L51" s="13">
        <f t="shared" si="18"/>
        <v>207.57</v>
      </c>
      <c r="M51" s="13">
        <f t="shared" si="18"/>
        <v>204.90416666666661</v>
      </c>
      <c r="N51" s="13">
        <f t="shared" si="18"/>
        <v>77.490000000000009</v>
      </c>
    </row>
    <row r="52" spans="1:14" x14ac:dyDescent="0.25">
      <c r="A52" t="s">
        <v>187</v>
      </c>
      <c r="B52" s="13">
        <f>B36</f>
        <v>169.05333333333334</v>
      </c>
      <c r="C52" s="13">
        <f t="shared" ref="C52:N52" si="19">C36</f>
        <v>91.177500000000009</v>
      </c>
      <c r="D52" s="13">
        <f t="shared" si="19"/>
        <v>84.671666666666667</v>
      </c>
      <c r="E52" s="13">
        <f t="shared" si="19"/>
        <v>53.957500000000003</v>
      </c>
      <c r="F52" s="13">
        <f t="shared" si="19"/>
        <v>38.104999999999997</v>
      </c>
      <c r="G52" s="13">
        <f t="shared" si="19"/>
        <v>33.561666666666675</v>
      </c>
      <c r="H52" s="13">
        <f t="shared" si="19"/>
        <v>23.770833333333332</v>
      </c>
      <c r="I52" s="13">
        <f t="shared" si="19"/>
        <v>15.496666666666668</v>
      </c>
      <c r="J52" s="13">
        <f t="shared" si="19"/>
        <v>27.906666666666666</v>
      </c>
      <c r="K52" s="13">
        <f t="shared" si="19"/>
        <v>21.545833333333334</v>
      </c>
      <c r="L52" s="13">
        <f t="shared" si="19"/>
        <v>12.757499999999999</v>
      </c>
      <c r="M52" s="13">
        <f t="shared" si="19"/>
        <v>23.066666666666663</v>
      </c>
      <c r="N52" s="13">
        <f t="shared" si="19"/>
        <v>18.806666666666665</v>
      </c>
    </row>
    <row r="53" spans="1:14" x14ac:dyDescent="0.25">
      <c r="A53" t="s">
        <v>189</v>
      </c>
      <c r="B53" s="13">
        <f>B33</f>
        <v>2.0916666666666663</v>
      </c>
      <c r="C53" s="13">
        <f t="shared" ref="C53:N53" si="20">C33</f>
        <v>0</v>
      </c>
      <c r="D53" s="13">
        <f t="shared" si="20"/>
        <v>0</v>
      </c>
      <c r="E53" s="13">
        <f t="shared" si="20"/>
        <v>0</v>
      </c>
      <c r="F53" s="13">
        <f t="shared" si="20"/>
        <v>0</v>
      </c>
      <c r="G53" s="13">
        <f t="shared" si="20"/>
        <v>0</v>
      </c>
      <c r="H53" s="13">
        <f t="shared" si="20"/>
        <v>0</v>
      </c>
      <c r="I53" s="13">
        <f t="shared" si="20"/>
        <v>0</v>
      </c>
      <c r="J53" s="13">
        <f t="shared" si="20"/>
        <v>0</v>
      </c>
      <c r="K53" s="13">
        <f t="shared" si="20"/>
        <v>49.985000000000007</v>
      </c>
      <c r="L53" s="13">
        <f t="shared" si="20"/>
        <v>54.599999999999994</v>
      </c>
      <c r="M53" s="13">
        <f t="shared" si="20"/>
        <v>0</v>
      </c>
      <c r="N53" s="13">
        <f t="shared" si="20"/>
        <v>0</v>
      </c>
    </row>
    <row r="54" spans="1:14" x14ac:dyDescent="0.25">
      <c r="A54" t="s">
        <v>188</v>
      </c>
      <c r="B54" s="13">
        <f>B30</f>
        <v>87.757499999999993</v>
      </c>
      <c r="C54" s="13">
        <f t="shared" ref="C54:N54" si="21">C30</f>
        <v>219.99333333333334</v>
      </c>
      <c r="D54" s="13">
        <f t="shared" si="21"/>
        <v>125.18666666666665</v>
      </c>
      <c r="E54" s="13">
        <f t="shared" si="21"/>
        <v>109.63166666666666</v>
      </c>
      <c r="F54" s="13">
        <f t="shared" si="21"/>
        <v>180.5733333333333</v>
      </c>
      <c r="G54" s="13">
        <f t="shared" si="21"/>
        <v>158.39750000000001</v>
      </c>
      <c r="H54" s="13">
        <f t="shared" si="21"/>
        <v>168.12333333333331</v>
      </c>
      <c r="I54" s="13">
        <f t="shared" si="21"/>
        <v>150.13833333333332</v>
      </c>
      <c r="J54" s="13">
        <f t="shared" si="21"/>
        <v>75.256666666666675</v>
      </c>
      <c r="K54" s="13">
        <f t="shared" si="21"/>
        <v>221.2491666666667</v>
      </c>
      <c r="L54" s="13">
        <f t="shared" si="21"/>
        <v>163.88750000000002</v>
      </c>
      <c r="M54" s="13">
        <f t="shared" si="21"/>
        <v>78.710000000000008</v>
      </c>
      <c r="N54" s="13">
        <f t="shared" si="21"/>
        <v>152.94</v>
      </c>
    </row>
    <row r="55" spans="1:14" x14ac:dyDescent="0.25">
      <c r="A55" s="5" t="s">
        <v>16</v>
      </c>
      <c r="B55" s="14">
        <f>SUM(B50:B54)</f>
        <v>1604.1741666666665</v>
      </c>
      <c r="C55" s="14">
        <f t="shared" ref="C55:N55" si="22">SUM(C50:C54)</f>
        <v>1472.4950000000001</v>
      </c>
      <c r="D55" s="14">
        <f t="shared" si="22"/>
        <v>1349.6458333333333</v>
      </c>
      <c r="E55" s="14">
        <f t="shared" si="22"/>
        <v>1534.1158333333333</v>
      </c>
      <c r="F55" s="14">
        <f t="shared" si="22"/>
        <v>1964.4625000000001</v>
      </c>
      <c r="G55" s="14">
        <f t="shared" si="22"/>
        <v>1878.4208333333331</v>
      </c>
      <c r="H55" s="14">
        <f t="shared" si="22"/>
        <v>2031.1866666666663</v>
      </c>
      <c r="I55" s="14">
        <f t="shared" si="22"/>
        <v>2368.1225000000004</v>
      </c>
      <c r="J55" s="14">
        <f t="shared" si="22"/>
        <v>2148.1124999999997</v>
      </c>
      <c r="K55" s="14">
        <f t="shared" si="22"/>
        <v>2341.6299999999992</v>
      </c>
      <c r="L55" s="14">
        <f t="shared" si="22"/>
        <v>2273.355</v>
      </c>
      <c r="M55" s="14">
        <f t="shared" si="22"/>
        <v>2232.5974999999999</v>
      </c>
      <c r="N55" s="14">
        <f t="shared" si="22"/>
        <v>2042.7722222222221</v>
      </c>
    </row>
    <row r="58" spans="1:14" ht="21" x14ac:dyDescent="0.35">
      <c r="A58" s="17" t="s">
        <v>190</v>
      </c>
    </row>
    <row r="60" spans="1:14" x14ac:dyDescent="0.25">
      <c r="A60" s="8" t="s">
        <v>0</v>
      </c>
      <c r="B60" s="9" t="s">
        <v>170</v>
      </c>
      <c r="C60" s="9" t="s">
        <v>171</v>
      </c>
      <c r="D60" s="9" t="s">
        <v>172</v>
      </c>
      <c r="E60" s="9" t="s">
        <v>173</v>
      </c>
      <c r="F60" s="9" t="s">
        <v>174</v>
      </c>
      <c r="G60" s="9" t="s">
        <v>175</v>
      </c>
      <c r="H60" s="9" t="s">
        <v>176</v>
      </c>
      <c r="I60" s="9" t="s">
        <v>177</v>
      </c>
      <c r="J60" s="9" t="s">
        <v>178</v>
      </c>
      <c r="K60" s="9" t="s">
        <v>179</v>
      </c>
      <c r="L60" s="9" t="s">
        <v>180</v>
      </c>
      <c r="M60" s="9" t="s">
        <v>181</v>
      </c>
      <c r="N60" s="10" t="s">
        <v>182</v>
      </c>
    </row>
    <row r="61" spans="1:14" x14ac:dyDescent="0.25">
      <c r="A61" t="s">
        <v>185</v>
      </c>
      <c r="B61" s="11">
        <f>B50/B$55</f>
        <v>0.72063455287741507</v>
      </c>
      <c r="C61" s="11">
        <f t="shared" ref="C61:N61" si="23">C50/C$55</f>
        <v>0.64820480431738869</v>
      </c>
      <c r="D61" s="11">
        <f t="shared" si="23"/>
        <v>0.7560267354089808</v>
      </c>
      <c r="E61" s="11">
        <f t="shared" si="23"/>
        <v>0.78822329256971591</v>
      </c>
      <c r="F61" s="11">
        <f t="shared" si="23"/>
        <v>0.79503977975315554</v>
      </c>
      <c r="G61" s="11">
        <f t="shared" si="23"/>
        <v>0.84193859647177027</v>
      </c>
      <c r="H61" s="11">
        <f t="shared" si="23"/>
        <v>0.81210409021983876</v>
      </c>
      <c r="I61" s="11">
        <f t="shared" si="23"/>
        <v>0.78454591488967884</v>
      </c>
      <c r="J61" s="11">
        <f t="shared" si="23"/>
        <v>0.83334943273843121</v>
      </c>
      <c r="K61" s="11">
        <f t="shared" si="23"/>
        <v>0.74444546462649241</v>
      </c>
      <c r="L61" s="11">
        <f t="shared" si="23"/>
        <v>0.80697471358410811</v>
      </c>
      <c r="M61" s="11">
        <f t="shared" si="23"/>
        <v>0.86263496517695948</v>
      </c>
      <c r="N61" s="11">
        <f t="shared" si="23"/>
        <v>0.87799096543640309</v>
      </c>
    </row>
    <row r="62" spans="1:14" x14ac:dyDescent="0.25">
      <c r="A62" t="s">
        <v>186</v>
      </c>
      <c r="B62" s="11">
        <f t="shared" ref="B62:N65" si="24">B51/B$55</f>
        <v>0.11797243545354855</v>
      </c>
      <c r="C62" s="11">
        <f t="shared" si="24"/>
        <v>0.14047302933682856</v>
      </c>
      <c r="D62" s="11">
        <f t="shared" si="24"/>
        <v>8.8481854807588411E-2</v>
      </c>
      <c r="E62" s="11">
        <f t="shared" si="24"/>
        <v>0.10514253867184085</v>
      </c>
      <c r="F62" s="11">
        <f t="shared" si="24"/>
        <v>9.3643087273660539E-2</v>
      </c>
      <c r="G62" s="11">
        <f t="shared" si="24"/>
        <v>5.5869624529469586E-2</v>
      </c>
      <c r="H62" s="11">
        <f t="shared" si="24"/>
        <v>9.3421989772809341E-2</v>
      </c>
      <c r="I62" s="11">
        <f t="shared" si="24"/>
        <v>0.14551049055387405</v>
      </c>
      <c r="J62" s="11">
        <f t="shared" si="24"/>
        <v>0.11862545994836553</v>
      </c>
      <c r="K62" s="11">
        <f t="shared" si="24"/>
        <v>0.13052197258604764</v>
      </c>
      <c r="L62" s="11">
        <f t="shared" si="24"/>
        <v>9.1305581398417754E-2</v>
      </c>
      <c r="M62" s="11">
        <f t="shared" si="24"/>
        <v>9.1778373247603573E-2</v>
      </c>
      <c r="N62" s="11">
        <f t="shared" si="24"/>
        <v>3.7933744720545885E-2</v>
      </c>
    </row>
    <row r="63" spans="1:14" x14ac:dyDescent="0.25">
      <c r="A63" t="s">
        <v>187</v>
      </c>
      <c r="B63" s="11">
        <f t="shared" si="24"/>
        <v>0.10538340340226983</v>
      </c>
      <c r="C63" s="11">
        <f t="shared" si="24"/>
        <v>6.1920413991218989E-2</v>
      </c>
      <c r="D63" s="11">
        <f t="shared" si="24"/>
        <v>6.2736211660466487E-2</v>
      </c>
      <c r="E63" s="11">
        <f t="shared" si="24"/>
        <v>3.5171724864321963E-2</v>
      </c>
      <c r="F63" s="11">
        <f t="shared" si="24"/>
        <v>1.9397163346207929E-2</v>
      </c>
      <c r="G63" s="11">
        <f t="shared" si="24"/>
        <v>1.7866958282777429E-2</v>
      </c>
      <c r="H63" s="11">
        <f t="shared" si="24"/>
        <v>1.1702928993888632E-2</v>
      </c>
      <c r="I63" s="11">
        <f t="shared" si="24"/>
        <v>6.5438619271877474E-3</v>
      </c>
      <c r="J63" s="11">
        <f t="shared" si="24"/>
        <v>1.2991250070313669E-2</v>
      </c>
      <c r="K63" s="11">
        <f t="shared" si="24"/>
        <v>9.2012116915709749E-3</v>
      </c>
      <c r="L63" s="11">
        <f t="shared" si="24"/>
        <v>5.6117500346404316E-3</v>
      </c>
      <c r="M63" s="11">
        <f t="shared" si="24"/>
        <v>1.0331762293322761E-2</v>
      </c>
      <c r="N63" s="11">
        <f t="shared" si="24"/>
        <v>9.206443313688641E-3</v>
      </c>
    </row>
    <row r="64" spans="1:14" x14ac:dyDescent="0.25">
      <c r="A64" t="s">
        <v>189</v>
      </c>
      <c r="B64" s="11">
        <f t="shared" si="24"/>
        <v>1.3038900077869766E-3</v>
      </c>
      <c r="C64" s="11">
        <f t="shared" si="24"/>
        <v>0</v>
      </c>
      <c r="D64" s="11">
        <f t="shared" si="24"/>
        <v>0</v>
      </c>
      <c r="E64" s="11">
        <f t="shared" si="24"/>
        <v>0</v>
      </c>
      <c r="F64" s="11">
        <f t="shared" si="24"/>
        <v>0</v>
      </c>
      <c r="G64" s="11">
        <f t="shared" si="24"/>
        <v>0</v>
      </c>
      <c r="H64" s="11">
        <f t="shared" si="24"/>
        <v>0</v>
      </c>
      <c r="I64" s="11">
        <f t="shared" si="24"/>
        <v>0</v>
      </c>
      <c r="J64" s="11">
        <f t="shared" si="24"/>
        <v>0</v>
      </c>
      <c r="K64" s="11">
        <f t="shared" si="24"/>
        <v>2.1346241720510938E-2</v>
      </c>
      <c r="L64" s="11">
        <f t="shared" si="24"/>
        <v>2.4017366403399378E-2</v>
      </c>
      <c r="M64" s="11">
        <f t="shared" si="24"/>
        <v>0</v>
      </c>
      <c r="N64" s="11">
        <f t="shared" si="24"/>
        <v>0</v>
      </c>
    </row>
    <row r="65" spans="1:14" x14ac:dyDescent="0.25">
      <c r="A65" t="s">
        <v>188</v>
      </c>
      <c r="B65" s="11">
        <f t="shared" si="24"/>
        <v>5.4705718258979574E-2</v>
      </c>
      <c r="C65" s="11">
        <f t="shared" si="24"/>
        <v>0.14940175235456374</v>
      </c>
      <c r="D65" s="11">
        <f t="shared" si="24"/>
        <v>9.2755198122964358E-2</v>
      </c>
      <c r="E65" s="11">
        <f t="shared" si="24"/>
        <v>7.1462443894121416E-2</v>
      </c>
      <c r="F65" s="11">
        <f t="shared" si="24"/>
        <v>9.1919969626975975E-2</v>
      </c>
      <c r="G65" s="11">
        <f t="shared" si="24"/>
        <v>8.4324820715982629E-2</v>
      </c>
      <c r="H65" s="11">
        <f t="shared" si="24"/>
        <v>8.2770991013463399E-2</v>
      </c>
      <c r="I65" s="11">
        <f t="shared" si="24"/>
        <v>6.3399732629259381E-2</v>
      </c>
      <c r="J65" s="11">
        <f t="shared" si="24"/>
        <v>3.5033857242889599E-2</v>
      </c>
      <c r="K65" s="11">
        <f t="shared" si="24"/>
        <v>9.4485109375378171E-2</v>
      </c>
      <c r="L65" s="11">
        <f t="shared" si="24"/>
        <v>7.2090588579434373E-2</v>
      </c>
      <c r="M65" s="11">
        <f t="shared" si="24"/>
        <v>3.5254899282114227E-2</v>
      </c>
      <c r="N65" s="11">
        <f t="shared" si="24"/>
        <v>7.4868846529362335E-2</v>
      </c>
    </row>
    <row r="66" spans="1:14" x14ac:dyDescent="0.25">
      <c r="A66" s="5" t="s">
        <v>16</v>
      </c>
      <c r="B66" s="12">
        <f>SUM(B61:B65)</f>
        <v>1</v>
      </c>
      <c r="C66" s="12">
        <f t="shared" ref="C66:N66" si="25">SUM(C61:C65)</f>
        <v>1</v>
      </c>
      <c r="D66" s="12">
        <f t="shared" si="25"/>
        <v>1</v>
      </c>
      <c r="E66" s="12">
        <f t="shared" si="25"/>
        <v>1.0000000000000002</v>
      </c>
      <c r="F66" s="12">
        <f t="shared" si="25"/>
        <v>1</v>
      </c>
      <c r="G66" s="12">
        <f t="shared" si="25"/>
        <v>1</v>
      </c>
      <c r="H66" s="12">
        <f t="shared" si="25"/>
        <v>1</v>
      </c>
      <c r="I66" s="12">
        <f t="shared" si="25"/>
        <v>1</v>
      </c>
      <c r="J66" s="12">
        <f t="shared" si="25"/>
        <v>1</v>
      </c>
      <c r="K66" s="12">
        <f t="shared" si="25"/>
        <v>1</v>
      </c>
      <c r="L66" s="12">
        <f t="shared" si="25"/>
        <v>1</v>
      </c>
      <c r="M66" s="12">
        <f t="shared" si="25"/>
        <v>1</v>
      </c>
      <c r="N66" s="12">
        <f t="shared" si="25"/>
        <v>1</v>
      </c>
    </row>
    <row r="69" spans="1:14" ht="21" x14ac:dyDescent="0.35">
      <c r="A69" s="17" t="s">
        <v>194</v>
      </c>
    </row>
    <row r="71" spans="1:14" x14ac:dyDescent="0.25">
      <c r="A71" s="8" t="s">
        <v>0</v>
      </c>
      <c r="B71" s="9" t="s">
        <v>170</v>
      </c>
      <c r="C71" s="9" t="s">
        <v>171</v>
      </c>
      <c r="D71" s="9" t="s">
        <v>172</v>
      </c>
      <c r="E71" s="9" t="s">
        <v>173</v>
      </c>
      <c r="F71" s="9" t="s">
        <v>174</v>
      </c>
      <c r="G71" s="9" t="s">
        <v>175</v>
      </c>
      <c r="H71" s="9" t="s">
        <v>176</v>
      </c>
      <c r="I71" s="9" t="s">
        <v>177</v>
      </c>
      <c r="J71" s="9" t="s">
        <v>178</v>
      </c>
      <c r="K71" s="9" t="s">
        <v>179</v>
      </c>
      <c r="L71" s="9" t="s">
        <v>180</v>
      </c>
      <c r="M71" s="9" t="s">
        <v>181</v>
      </c>
      <c r="N71" s="10" t="s">
        <v>182</v>
      </c>
    </row>
    <row r="72" spans="1:14" x14ac:dyDescent="0.25">
      <c r="A72" t="s">
        <v>191</v>
      </c>
      <c r="B72">
        <v>2</v>
      </c>
      <c r="C72">
        <v>2</v>
      </c>
      <c r="D72">
        <v>2</v>
      </c>
      <c r="E72">
        <v>3</v>
      </c>
      <c r="F72">
        <v>3</v>
      </c>
      <c r="G72">
        <v>3</v>
      </c>
      <c r="H72">
        <v>4</v>
      </c>
      <c r="I72">
        <v>4</v>
      </c>
      <c r="J72">
        <v>4</v>
      </c>
      <c r="K72">
        <v>4</v>
      </c>
      <c r="L72">
        <v>4</v>
      </c>
      <c r="M72">
        <v>4</v>
      </c>
      <c r="N72">
        <v>4</v>
      </c>
    </row>
    <row r="73" spans="1:14" x14ac:dyDescent="0.25">
      <c r="A73" t="s">
        <v>192</v>
      </c>
      <c r="B73" s="13">
        <f>B55</f>
        <v>1604.1741666666665</v>
      </c>
      <c r="C73" s="13">
        <f t="shared" ref="C73:N73" si="26">C55</f>
        <v>1472.4950000000001</v>
      </c>
      <c r="D73" s="13">
        <f t="shared" si="26"/>
        <v>1349.6458333333333</v>
      </c>
      <c r="E73" s="13">
        <f t="shared" si="26"/>
        <v>1534.1158333333333</v>
      </c>
      <c r="F73" s="13">
        <f t="shared" si="26"/>
        <v>1964.4625000000001</v>
      </c>
      <c r="G73" s="13">
        <f t="shared" si="26"/>
        <v>1878.4208333333331</v>
      </c>
      <c r="H73" s="13">
        <f t="shared" si="26"/>
        <v>2031.1866666666663</v>
      </c>
      <c r="I73" s="13">
        <f t="shared" si="26"/>
        <v>2368.1225000000004</v>
      </c>
      <c r="J73" s="13">
        <f t="shared" si="26"/>
        <v>2148.1124999999997</v>
      </c>
      <c r="K73" s="13">
        <f t="shared" si="26"/>
        <v>2341.6299999999992</v>
      </c>
      <c r="L73" s="13">
        <f t="shared" si="26"/>
        <v>2273.355</v>
      </c>
      <c r="M73" s="13">
        <f t="shared" si="26"/>
        <v>2232.5974999999999</v>
      </c>
      <c r="N73" s="13">
        <f t="shared" si="26"/>
        <v>2042.7722222222221</v>
      </c>
    </row>
    <row r="74" spans="1:14" x14ac:dyDescent="0.25">
      <c r="A74" s="5" t="s">
        <v>193</v>
      </c>
      <c r="B74" s="14">
        <f t="shared" ref="B74:N74" si="27">B73/B72</f>
        <v>802.08708333333323</v>
      </c>
      <c r="C74" s="14">
        <f t="shared" si="27"/>
        <v>736.24750000000006</v>
      </c>
      <c r="D74" s="14">
        <f t="shared" si="27"/>
        <v>674.82291666666663</v>
      </c>
      <c r="E74" s="14">
        <f t="shared" si="27"/>
        <v>511.37194444444441</v>
      </c>
      <c r="F74" s="14">
        <f t="shared" si="27"/>
        <v>654.82083333333333</v>
      </c>
      <c r="G74" s="14">
        <f t="shared" si="27"/>
        <v>626.14027777777767</v>
      </c>
      <c r="H74" s="14">
        <f t="shared" si="27"/>
        <v>507.79666666666657</v>
      </c>
      <c r="I74" s="14">
        <f t="shared" si="27"/>
        <v>592.0306250000001</v>
      </c>
      <c r="J74" s="14">
        <f t="shared" si="27"/>
        <v>537.02812499999993</v>
      </c>
      <c r="K74" s="14">
        <f t="shared" si="27"/>
        <v>585.4074999999998</v>
      </c>
      <c r="L74" s="14">
        <f t="shared" si="27"/>
        <v>568.33875</v>
      </c>
      <c r="M74" s="14">
        <f t="shared" si="27"/>
        <v>558.14937499999996</v>
      </c>
      <c r="N74" s="14">
        <f t="shared" si="27"/>
        <v>510.69305555555553</v>
      </c>
    </row>
  </sheetData>
  <mergeCells count="1">
    <mergeCell ref="A3:G3"/>
  </mergeCells>
  <hyperlinks>
    <hyperlink ref="B5" r:id="rId1"/>
  </hyperlinks>
  <pageMargins left="0.7" right="0.7" top="0.75" bottom="0.75" header="0.3" footer="0.3"/>
  <pageSetup paperSize="9" scale="84" fitToHeight="0" orientation="landscape" horizontalDpi="4294967293" verticalDpi="4294967293" r:id="rId2"/>
  <ignoredErrors>
    <ignoredError sqref="B16 B20 B23 C23:N23 C20:L20 C16:N16 I15:N15 C10:N10 N11:N14 K13 M20:N20 M17:N19 M21:N21 N22 F19:H19" formulaRange="1"/>
    <ignoredError sqref="B30:B43 B44:N44 B24:N24" calculatedColumn="1"/>
  </ignoredErrors>
  <tableParts count="5"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1"/>
  <sheetViews>
    <sheetView zoomScaleNormal="100" workbookViewId="0">
      <selection activeCell="J1" sqref="J1"/>
    </sheetView>
  </sheetViews>
  <sheetFormatPr defaultRowHeight="15" x14ac:dyDescent="0.25"/>
  <sheetData>
    <row r="1" spans="1:1" ht="26.25" x14ac:dyDescent="0.4">
      <c r="A1" s="19" t="s">
        <v>205</v>
      </c>
    </row>
    <row r="3" spans="1:1" ht="18.75" x14ac:dyDescent="0.3">
      <c r="A3" s="18" t="s">
        <v>196</v>
      </c>
    </row>
    <row r="22" spans="1:1" ht="18.75" x14ac:dyDescent="0.3">
      <c r="A22" s="18" t="s">
        <v>197</v>
      </c>
    </row>
    <row r="41" spans="1:1" ht="18.75" x14ac:dyDescent="0.3">
      <c r="A41" s="18" t="s">
        <v>199</v>
      </c>
    </row>
  </sheetData>
  <pageMargins left="0.7" right="0.7" top="0.75" bottom="0.75" header="0.3" footer="0.3"/>
  <pageSetup paperSize="9" scale="86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20"/>
  <sheetViews>
    <sheetView workbookViewId="0">
      <selection activeCell="G1" sqref="G1"/>
    </sheetView>
  </sheetViews>
  <sheetFormatPr defaultRowHeight="15" x14ac:dyDescent="0.25"/>
  <cols>
    <col min="1" max="1" width="20.7109375" customWidth="1"/>
    <col min="2" max="3" width="9.28515625" bestFit="1" customWidth="1"/>
    <col min="4" max="4" width="9.28515625" customWidth="1"/>
    <col min="5" max="15" width="9.28515625" bestFit="1" customWidth="1"/>
    <col min="16" max="16" width="9.28515625" customWidth="1"/>
    <col min="17" max="27" width="9.28515625" bestFit="1" customWidth="1"/>
    <col min="28" max="28" width="9.28515625" customWidth="1"/>
    <col min="29" max="39" width="9.28515625" bestFit="1" customWidth="1"/>
    <col min="40" max="40" width="9.28515625" customWidth="1"/>
    <col min="41" max="51" width="9.28515625" bestFit="1" customWidth="1"/>
    <col min="52" max="52" width="9.28515625" customWidth="1"/>
    <col min="53" max="63" width="9.28515625" bestFit="1" customWidth="1"/>
    <col min="64" max="64" width="9.28515625" customWidth="1"/>
    <col min="65" max="75" width="9.28515625" bestFit="1" customWidth="1"/>
    <col min="76" max="76" width="9.28515625" customWidth="1"/>
    <col min="77" max="87" width="9.28515625" bestFit="1" customWidth="1"/>
    <col min="88" max="88" width="9.28515625" customWidth="1"/>
    <col min="89" max="99" width="9.28515625" bestFit="1" customWidth="1"/>
    <col min="100" max="100" width="9.28515625" customWidth="1"/>
    <col min="101" max="111" width="9.28515625" bestFit="1" customWidth="1"/>
    <col min="112" max="112" width="9.28515625" customWidth="1"/>
    <col min="113" max="123" width="9.28515625" bestFit="1" customWidth="1"/>
    <col min="124" max="124" width="9.28515625" customWidth="1"/>
    <col min="125" max="135" width="9.28515625" bestFit="1" customWidth="1"/>
    <col min="136" max="136" width="9.28515625" customWidth="1"/>
    <col min="137" max="147" width="9.28515625" bestFit="1" customWidth="1"/>
    <col min="148" max="148" width="9.28515625" customWidth="1"/>
    <col min="149" max="154" width="9.28515625" bestFit="1" customWidth="1"/>
    <col min="155" max="155" width="10.42578125" bestFit="1" customWidth="1"/>
  </cols>
  <sheetData>
    <row r="1" spans="1:155" ht="26.25" x14ac:dyDescent="0.4">
      <c r="A1" s="19" t="s">
        <v>203</v>
      </c>
    </row>
    <row r="3" spans="1:155" x14ac:dyDescent="0.25">
      <c r="A3" s="20" t="s">
        <v>204</v>
      </c>
    </row>
    <row r="5" spans="1:155" x14ac:dyDescent="0.25">
      <c r="A5" t="s">
        <v>0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  <c r="AX5" s="1" t="s">
        <v>65</v>
      </c>
      <c r="AY5" s="1" t="s">
        <v>66</v>
      </c>
      <c r="AZ5" s="1" t="s">
        <v>67</v>
      </c>
      <c r="BA5" s="1" t="s">
        <v>68</v>
      </c>
      <c r="BB5" s="1" t="s">
        <v>69</v>
      </c>
      <c r="BC5" s="1" t="s">
        <v>70</v>
      </c>
      <c r="BD5" s="1" t="s">
        <v>71</v>
      </c>
      <c r="BE5" s="1" t="s">
        <v>72</v>
      </c>
      <c r="BF5" s="1" t="s">
        <v>73</v>
      </c>
      <c r="BG5" s="1" t="s">
        <v>74</v>
      </c>
      <c r="BH5" s="1" t="s">
        <v>75</v>
      </c>
      <c r="BI5" s="1" t="s">
        <v>76</v>
      </c>
      <c r="BJ5" s="1" t="s">
        <v>77</v>
      </c>
      <c r="BK5" s="1" t="s">
        <v>78</v>
      </c>
      <c r="BL5" s="1" t="s">
        <v>79</v>
      </c>
      <c r="BM5" s="1" t="s">
        <v>80</v>
      </c>
      <c r="BN5" s="1" t="s">
        <v>81</v>
      </c>
      <c r="BO5" s="1" t="s">
        <v>82</v>
      </c>
      <c r="BP5" s="1" t="s">
        <v>83</v>
      </c>
      <c r="BQ5" s="1" t="s">
        <v>84</v>
      </c>
      <c r="BR5" s="1" t="s">
        <v>85</v>
      </c>
      <c r="BS5" s="1" t="s">
        <v>86</v>
      </c>
      <c r="BT5" s="1" t="s">
        <v>87</v>
      </c>
      <c r="BU5" s="1" t="s">
        <v>88</v>
      </c>
      <c r="BV5" s="1" t="s">
        <v>89</v>
      </c>
      <c r="BW5" s="1" t="s">
        <v>90</v>
      </c>
      <c r="BX5" s="1" t="s">
        <v>91</v>
      </c>
      <c r="BY5" s="1" t="s">
        <v>92</v>
      </c>
      <c r="BZ5" s="1" t="s">
        <v>93</v>
      </c>
      <c r="CA5" s="1" t="s">
        <v>94</v>
      </c>
      <c r="CB5" s="1" t="s">
        <v>95</v>
      </c>
      <c r="CC5" s="1" t="s">
        <v>96</v>
      </c>
      <c r="CD5" s="1" t="s">
        <v>97</v>
      </c>
      <c r="CE5" s="1" t="s">
        <v>98</v>
      </c>
      <c r="CF5" s="1" t="s">
        <v>99</v>
      </c>
      <c r="CG5" s="1" t="s">
        <v>100</v>
      </c>
      <c r="CH5" s="1" t="s">
        <v>101</v>
      </c>
      <c r="CI5" s="1" t="s">
        <v>102</v>
      </c>
      <c r="CJ5" s="1" t="s">
        <v>103</v>
      </c>
      <c r="CK5" s="1" t="s">
        <v>104</v>
      </c>
      <c r="CL5" s="1" t="s">
        <v>105</v>
      </c>
      <c r="CM5" s="1" t="s">
        <v>106</v>
      </c>
      <c r="CN5" s="1" t="s">
        <v>107</v>
      </c>
      <c r="CO5" s="1" t="s">
        <v>108</v>
      </c>
      <c r="CP5" s="1" t="s">
        <v>109</v>
      </c>
      <c r="CQ5" s="1" t="s">
        <v>110</v>
      </c>
      <c r="CR5" s="1" t="s">
        <v>111</v>
      </c>
      <c r="CS5" s="1" t="s">
        <v>112</v>
      </c>
      <c r="CT5" s="1" t="s">
        <v>113</v>
      </c>
      <c r="CU5" s="1" t="s">
        <v>114</v>
      </c>
      <c r="CV5" s="1" t="s">
        <v>115</v>
      </c>
      <c r="CW5" s="1" t="s">
        <v>116</v>
      </c>
      <c r="CX5" s="1" t="s">
        <v>117</v>
      </c>
      <c r="CY5" s="1" t="s">
        <v>118</v>
      </c>
      <c r="CZ5" s="1" t="s">
        <v>119</v>
      </c>
      <c r="DA5" s="1" t="s">
        <v>120</v>
      </c>
      <c r="DB5" s="1" t="s">
        <v>121</v>
      </c>
      <c r="DC5" s="1" t="s">
        <v>122</v>
      </c>
      <c r="DD5" s="1" t="s">
        <v>123</v>
      </c>
      <c r="DE5" s="1" t="s">
        <v>124</v>
      </c>
      <c r="DF5" s="1" t="s">
        <v>125</v>
      </c>
      <c r="DG5" s="1" t="s">
        <v>126</v>
      </c>
      <c r="DH5" s="1" t="s">
        <v>127</v>
      </c>
      <c r="DI5" s="1" t="s">
        <v>128</v>
      </c>
      <c r="DJ5" s="1" t="s">
        <v>129</v>
      </c>
      <c r="DK5" s="1" t="s">
        <v>130</v>
      </c>
      <c r="DL5" s="1" t="s">
        <v>131</v>
      </c>
      <c r="DM5" s="1" t="s">
        <v>132</v>
      </c>
      <c r="DN5" s="1" t="s">
        <v>133</v>
      </c>
      <c r="DO5" s="1" t="s">
        <v>134</v>
      </c>
      <c r="DP5" s="1" t="s">
        <v>135</v>
      </c>
      <c r="DQ5" s="1" t="s">
        <v>136</v>
      </c>
      <c r="DR5" s="1" t="s">
        <v>137</v>
      </c>
      <c r="DS5" s="1" t="s">
        <v>138</v>
      </c>
      <c r="DT5" s="1" t="s">
        <v>139</v>
      </c>
      <c r="DU5" s="1" t="s">
        <v>140</v>
      </c>
      <c r="DV5" s="1" t="s">
        <v>141</v>
      </c>
      <c r="DW5" s="1" t="s">
        <v>142</v>
      </c>
      <c r="DX5" s="1" t="s">
        <v>143</v>
      </c>
      <c r="DY5" s="1" t="s">
        <v>144</v>
      </c>
      <c r="DZ5" s="1" t="s">
        <v>145</v>
      </c>
      <c r="EA5" s="1" t="s">
        <v>146</v>
      </c>
      <c r="EB5" s="1" t="s">
        <v>147</v>
      </c>
      <c r="EC5" s="1" t="s">
        <v>148</v>
      </c>
      <c r="ED5" s="1" t="s">
        <v>149</v>
      </c>
      <c r="EE5" s="1" t="s">
        <v>150</v>
      </c>
      <c r="EF5" s="1" t="s">
        <v>151</v>
      </c>
      <c r="EG5" s="1" t="s">
        <v>152</v>
      </c>
      <c r="EH5" s="1" t="s">
        <v>153</v>
      </c>
      <c r="EI5" s="1" t="s">
        <v>154</v>
      </c>
      <c r="EJ5" s="1" t="s">
        <v>155</v>
      </c>
      <c r="EK5" s="1" t="s">
        <v>156</v>
      </c>
      <c r="EL5" s="1" t="s">
        <v>157</v>
      </c>
      <c r="EM5" s="1" t="s">
        <v>158</v>
      </c>
      <c r="EN5" s="1" t="s">
        <v>159</v>
      </c>
      <c r="EO5" s="1" t="s">
        <v>160</v>
      </c>
      <c r="EP5" s="1" t="s">
        <v>161</v>
      </c>
      <c r="EQ5" s="1" t="s">
        <v>162</v>
      </c>
      <c r="ER5" s="1" t="s">
        <v>163</v>
      </c>
      <c r="ES5" s="1" t="s">
        <v>164</v>
      </c>
      <c r="ET5" s="1" t="s">
        <v>165</v>
      </c>
      <c r="EU5" s="1" t="s">
        <v>166</v>
      </c>
      <c r="EV5" s="1" t="s">
        <v>167</v>
      </c>
      <c r="EW5" s="1" t="s">
        <v>168</v>
      </c>
      <c r="EX5" s="1" t="s">
        <v>169</v>
      </c>
      <c r="EY5" t="s">
        <v>1</v>
      </c>
    </row>
    <row r="6" spans="1:155" x14ac:dyDescent="0.25">
      <c r="A6" t="s">
        <v>2</v>
      </c>
      <c r="B6" s="3"/>
      <c r="C6" s="3">
        <v>17.5</v>
      </c>
      <c r="D6" s="3">
        <v>428.78</v>
      </c>
      <c r="E6" s="3"/>
      <c r="F6" s="3"/>
      <c r="G6" s="3"/>
      <c r="H6" s="3">
        <v>606.80999999999995</v>
      </c>
      <c r="I6" s="3"/>
      <c r="J6" s="3"/>
      <c r="K6" s="3"/>
      <c r="L6" s="3"/>
      <c r="M6" s="3"/>
      <c r="N6" s="3"/>
      <c r="O6" s="3">
        <v>397.34</v>
      </c>
      <c r="P6" s="3"/>
      <c r="Q6" s="3"/>
      <c r="R6" s="3"/>
      <c r="S6" s="3">
        <v>93.17</v>
      </c>
      <c r="T6" s="3">
        <v>1164.8800000000001</v>
      </c>
      <c r="U6" s="3">
        <v>55.99</v>
      </c>
      <c r="V6" s="3">
        <v>613.89</v>
      </c>
      <c r="W6" s="3"/>
      <c r="X6" s="3"/>
      <c r="Y6" s="3">
        <v>314.64999999999998</v>
      </c>
      <c r="Z6" s="3">
        <v>52.8</v>
      </c>
      <c r="AA6" s="3">
        <v>232.25</v>
      </c>
      <c r="AB6" s="3">
        <v>17</v>
      </c>
      <c r="AC6" s="3"/>
      <c r="AD6" s="3">
        <v>342.09</v>
      </c>
      <c r="AE6" s="3">
        <v>179.69</v>
      </c>
      <c r="AF6" s="3">
        <v>47.24</v>
      </c>
      <c r="AG6" s="3"/>
      <c r="AH6" s="3">
        <v>600.88</v>
      </c>
      <c r="AI6" s="3"/>
      <c r="AJ6" s="3"/>
      <c r="AK6" s="3">
        <v>30.29</v>
      </c>
      <c r="AL6" s="3"/>
      <c r="AM6" s="3"/>
      <c r="AN6" s="3">
        <v>6.5</v>
      </c>
      <c r="AO6" s="3"/>
      <c r="AP6" s="3"/>
      <c r="AQ6" s="3"/>
      <c r="AR6" s="3">
        <v>18.98</v>
      </c>
      <c r="AS6" s="3">
        <v>1139.0999999999999</v>
      </c>
      <c r="AT6" s="3">
        <v>70.239999999999995</v>
      </c>
      <c r="AU6" s="3">
        <v>74.459999999999994</v>
      </c>
      <c r="AV6" s="3"/>
      <c r="AW6" s="3">
        <v>6.3</v>
      </c>
      <c r="AX6" s="3">
        <v>104.44</v>
      </c>
      <c r="AY6" s="3"/>
      <c r="AZ6" s="3"/>
      <c r="BA6" s="3">
        <v>61.27</v>
      </c>
      <c r="BB6" s="3"/>
      <c r="BC6" s="3">
        <v>234.95</v>
      </c>
      <c r="BD6" s="3">
        <v>196</v>
      </c>
      <c r="BE6" s="3">
        <v>1552.74</v>
      </c>
      <c r="BF6" s="3">
        <v>6.49</v>
      </c>
      <c r="BG6" s="3"/>
      <c r="BH6" s="3">
        <v>10.99</v>
      </c>
      <c r="BI6" s="3"/>
      <c r="BJ6" s="3">
        <v>70.67</v>
      </c>
      <c r="BK6" s="3"/>
      <c r="BL6" s="3">
        <v>20</v>
      </c>
      <c r="BM6" s="3">
        <v>367</v>
      </c>
      <c r="BN6" s="3">
        <v>519.73</v>
      </c>
      <c r="BO6" s="3"/>
      <c r="BP6" s="3">
        <v>225.2</v>
      </c>
      <c r="BQ6" s="3">
        <v>569.45000000000005</v>
      </c>
      <c r="BR6" s="3"/>
      <c r="BS6" s="3">
        <v>49.65</v>
      </c>
      <c r="BT6" s="3"/>
      <c r="BU6" s="3">
        <v>79.069999999999993</v>
      </c>
      <c r="BV6" s="3">
        <v>86.36</v>
      </c>
      <c r="BW6" s="3">
        <v>22.47</v>
      </c>
      <c r="BX6" s="3">
        <v>66.2</v>
      </c>
      <c r="BY6" s="3">
        <v>15</v>
      </c>
      <c r="BZ6" s="3">
        <v>10</v>
      </c>
      <c r="CA6" s="3">
        <v>280.86</v>
      </c>
      <c r="CB6" s="3">
        <v>635.02</v>
      </c>
      <c r="CC6" s="3">
        <v>428.26</v>
      </c>
      <c r="CD6" s="3">
        <v>20</v>
      </c>
      <c r="CE6" s="3">
        <v>338.98</v>
      </c>
      <c r="CF6" s="3">
        <v>114.33</v>
      </c>
      <c r="CG6" s="3"/>
      <c r="CH6" s="3"/>
      <c r="CI6" s="3">
        <v>306.19</v>
      </c>
      <c r="CJ6" s="3"/>
      <c r="CK6" s="3">
        <v>43.8</v>
      </c>
      <c r="CL6" s="3"/>
      <c r="CM6" s="3">
        <v>271.45</v>
      </c>
      <c r="CN6" s="3">
        <v>81.91</v>
      </c>
      <c r="CO6" s="3">
        <v>1050.73</v>
      </c>
      <c r="CP6" s="3"/>
      <c r="CQ6" s="3"/>
      <c r="CR6" s="3">
        <v>12.49</v>
      </c>
      <c r="CS6" s="3">
        <v>35.090000000000003</v>
      </c>
      <c r="CT6" s="3"/>
      <c r="CU6" s="3">
        <v>21.7</v>
      </c>
      <c r="CV6" s="3">
        <v>14.9</v>
      </c>
      <c r="CW6" s="3"/>
      <c r="CX6" s="3">
        <v>329.95</v>
      </c>
      <c r="CY6" s="3"/>
      <c r="CZ6" s="3">
        <v>72.87</v>
      </c>
      <c r="DA6" s="3">
        <v>463.66</v>
      </c>
      <c r="DB6" s="3"/>
      <c r="DC6" s="3"/>
      <c r="DD6" s="3"/>
      <c r="DE6" s="3"/>
      <c r="DF6" s="3"/>
      <c r="DG6" s="3">
        <v>94.1</v>
      </c>
      <c r="DH6" s="3"/>
      <c r="DI6" s="3"/>
      <c r="DJ6" s="3"/>
      <c r="DK6" s="3">
        <v>920.68</v>
      </c>
      <c r="DL6" s="3">
        <v>550.32000000000005</v>
      </c>
      <c r="DM6" s="3">
        <v>1033.99</v>
      </c>
      <c r="DN6" s="3"/>
      <c r="DO6" s="3">
        <v>55.9</v>
      </c>
      <c r="DP6" s="3"/>
      <c r="DQ6" s="3"/>
      <c r="DR6" s="3"/>
      <c r="DS6" s="3">
        <v>173</v>
      </c>
      <c r="DT6" s="3"/>
      <c r="DU6" s="3">
        <v>5.88</v>
      </c>
      <c r="DV6" s="3">
        <v>55.2</v>
      </c>
      <c r="DW6" s="3">
        <v>104.38</v>
      </c>
      <c r="DX6" s="3">
        <v>867.32</v>
      </c>
      <c r="DY6" s="3">
        <v>703.37</v>
      </c>
      <c r="DZ6" s="3"/>
      <c r="EA6" s="3">
        <v>31.6</v>
      </c>
      <c r="EB6" s="3">
        <v>25.9</v>
      </c>
      <c r="EC6" s="3"/>
      <c r="ED6" s="3"/>
      <c r="EE6" s="3"/>
      <c r="EF6" s="3"/>
      <c r="EG6" s="3"/>
      <c r="EH6" s="3"/>
      <c r="EI6" s="3">
        <v>123.58</v>
      </c>
      <c r="EJ6" s="3">
        <v>779.34</v>
      </c>
      <c r="EK6" s="3">
        <v>41.6</v>
      </c>
      <c r="EL6" s="3"/>
      <c r="EM6" s="3"/>
      <c r="EN6" s="3"/>
      <c r="EO6" s="3"/>
      <c r="EP6" s="3">
        <v>25.48</v>
      </c>
      <c r="EQ6" s="3"/>
      <c r="ER6" s="3"/>
      <c r="ES6" s="3"/>
      <c r="ET6" s="3"/>
      <c r="EU6" s="3"/>
      <c r="EV6" s="3">
        <v>932.01</v>
      </c>
      <c r="EW6" s="3">
        <v>418.97</v>
      </c>
      <c r="EX6" s="3"/>
      <c r="EY6" s="3">
        <v>22243.32</v>
      </c>
    </row>
    <row r="7" spans="1:155" x14ac:dyDescent="0.25">
      <c r="A7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>
        <v>95.9</v>
      </c>
      <c r="EV7" s="3">
        <v>1.89</v>
      </c>
      <c r="EW7" s="3">
        <v>47.34</v>
      </c>
      <c r="EX7" s="3">
        <v>40.76</v>
      </c>
      <c r="EY7" s="3">
        <v>185.89</v>
      </c>
    </row>
    <row r="8" spans="1:155" x14ac:dyDescent="0.25">
      <c r="A8" t="s">
        <v>4</v>
      </c>
      <c r="B8" s="3"/>
      <c r="C8" s="3"/>
      <c r="D8" s="3"/>
      <c r="E8" s="3"/>
      <c r="F8" s="3">
        <v>139</v>
      </c>
      <c r="G8" s="3">
        <v>123</v>
      </c>
      <c r="H8" s="3"/>
      <c r="I8" s="3"/>
      <c r="J8" s="3">
        <v>82</v>
      </c>
      <c r="K8" s="3">
        <v>383</v>
      </c>
      <c r="L8" s="3">
        <v>267</v>
      </c>
      <c r="M8" s="3"/>
      <c r="N8" s="3"/>
      <c r="O8" s="3"/>
      <c r="P8" s="3"/>
      <c r="Q8" s="3"/>
      <c r="R8" s="3"/>
      <c r="S8" s="3">
        <v>34</v>
      </c>
      <c r="T8" s="3">
        <v>235.74</v>
      </c>
      <c r="U8" s="3"/>
      <c r="V8" s="3"/>
      <c r="W8" s="3"/>
      <c r="X8" s="3"/>
      <c r="Y8" s="3"/>
      <c r="Z8" s="3"/>
      <c r="AA8" s="3"/>
      <c r="AB8" s="3">
        <v>61.28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>
        <v>49.98</v>
      </c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>
        <v>374.4</v>
      </c>
      <c r="EP8" s="3"/>
      <c r="EQ8" s="3"/>
      <c r="ER8" s="3"/>
      <c r="ES8" s="3"/>
      <c r="ET8" s="3"/>
      <c r="EU8" s="3"/>
      <c r="EV8" s="3"/>
      <c r="EW8" s="3"/>
      <c r="EX8" s="3"/>
      <c r="EY8" s="3">
        <v>1749.4</v>
      </c>
    </row>
    <row r="9" spans="1:155" x14ac:dyDescent="0.25">
      <c r="A9" t="s">
        <v>5</v>
      </c>
      <c r="B9" s="3">
        <v>20.9</v>
      </c>
      <c r="C9" s="3">
        <v>3.2</v>
      </c>
      <c r="D9" s="3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>
        <v>272.3</v>
      </c>
      <c r="DO9" s="3">
        <v>142.4</v>
      </c>
      <c r="DP9" s="3">
        <v>185.12</v>
      </c>
      <c r="DQ9" s="3"/>
      <c r="DR9" s="3">
        <v>189</v>
      </c>
      <c r="DS9" s="3"/>
      <c r="DT9" s="3">
        <v>239.4</v>
      </c>
      <c r="DU9" s="3">
        <v>100.8</v>
      </c>
      <c r="DV9" s="3">
        <v>126</v>
      </c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>
        <v>1280.1199999999999</v>
      </c>
    </row>
    <row r="10" spans="1:155" x14ac:dyDescent="0.25">
      <c r="A10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>
        <v>29.95</v>
      </c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>
        <v>42.85</v>
      </c>
      <c r="DI10" s="3"/>
      <c r="DJ10" s="3">
        <v>60.74</v>
      </c>
      <c r="DK10" s="3"/>
      <c r="DL10" s="3">
        <v>62.2</v>
      </c>
      <c r="DM10" s="3">
        <v>122.89</v>
      </c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>
        <v>318.63</v>
      </c>
    </row>
    <row r="11" spans="1:155" x14ac:dyDescent="0.25">
      <c r="A11" t="s">
        <v>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>
        <v>200.92</v>
      </c>
      <c r="CN11" s="3">
        <v>430.11</v>
      </c>
      <c r="CO11" s="3">
        <v>152.28</v>
      </c>
      <c r="CP11" s="3">
        <v>143.69999999999999</v>
      </c>
      <c r="CQ11" s="3">
        <v>152.28</v>
      </c>
      <c r="CR11" s="3">
        <v>11.64</v>
      </c>
      <c r="CS11" s="3"/>
      <c r="CT11" s="3">
        <v>178.54</v>
      </c>
      <c r="CU11" s="3">
        <v>168.48</v>
      </c>
      <c r="CV11" s="3">
        <v>213.84</v>
      </c>
      <c r="CW11" s="3">
        <v>346.33</v>
      </c>
      <c r="CX11" s="3">
        <v>170.97</v>
      </c>
      <c r="CY11" s="3">
        <v>348.77</v>
      </c>
      <c r="CZ11" s="3">
        <v>249.62</v>
      </c>
      <c r="DA11" s="3">
        <v>245.7</v>
      </c>
      <c r="DB11" s="3">
        <v>275.64999999999998</v>
      </c>
      <c r="DC11" s="3">
        <v>132.28</v>
      </c>
      <c r="DD11" s="3">
        <v>119.85</v>
      </c>
      <c r="DE11" s="3">
        <v>66.81</v>
      </c>
      <c r="DF11" s="3"/>
      <c r="DG11" s="3">
        <v>120.51</v>
      </c>
      <c r="DH11" s="3">
        <v>125.35</v>
      </c>
      <c r="DI11" s="3">
        <v>164.74</v>
      </c>
      <c r="DJ11" s="3">
        <v>133.96</v>
      </c>
      <c r="DK11" s="3">
        <v>131.88</v>
      </c>
      <c r="DL11" s="3">
        <v>119.53</v>
      </c>
      <c r="DM11" s="3">
        <v>95.31</v>
      </c>
      <c r="DN11" s="3">
        <v>83.2</v>
      </c>
      <c r="DO11" s="3">
        <v>94.13</v>
      </c>
      <c r="DP11" s="3">
        <v>38.57</v>
      </c>
      <c r="DQ11" s="3">
        <v>47.73</v>
      </c>
      <c r="DR11" s="3">
        <v>87.56</v>
      </c>
      <c r="DS11" s="3">
        <v>64.400000000000006</v>
      </c>
      <c r="DT11" s="3">
        <v>75.3</v>
      </c>
      <c r="DU11" s="3">
        <v>126.3</v>
      </c>
      <c r="DV11" s="3">
        <v>46.28</v>
      </c>
      <c r="DW11" s="3">
        <v>22.65</v>
      </c>
      <c r="DX11" s="3">
        <v>44.3</v>
      </c>
      <c r="DY11" s="3">
        <v>58.1</v>
      </c>
      <c r="DZ11" s="3">
        <v>41.18</v>
      </c>
      <c r="EA11" s="3">
        <v>41.92</v>
      </c>
      <c r="EB11" s="3">
        <v>74.91</v>
      </c>
      <c r="EC11" s="3">
        <v>35.9</v>
      </c>
      <c r="ED11" s="3">
        <v>69.709999999999994</v>
      </c>
      <c r="EE11" s="3">
        <v>47.98</v>
      </c>
      <c r="EF11" s="3">
        <v>33.42</v>
      </c>
      <c r="EG11" s="3">
        <v>64.260000000000005</v>
      </c>
      <c r="EH11" s="3">
        <v>15.17</v>
      </c>
      <c r="EI11" s="3">
        <v>62.77</v>
      </c>
      <c r="EJ11" s="3"/>
      <c r="EK11" s="3"/>
      <c r="EL11" s="3"/>
      <c r="EM11" s="3"/>
      <c r="EN11" s="3">
        <v>28.4</v>
      </c>
      <c r="EO11" s="3"/>
      <c r="EP11" s="3">
        <v>7.17</v>
      </c>
      <c r="EQ11" s="3"/>
      <c r="ER11" s="3">
        <v>28.14</v>
      </c>
      <c r="ES11" s="3"/>
      <c r="ET11" s="3"/>
      <c r="EU11" s="3">
        <v>52.31</v>
      </c>
      <c r="EV11" s="3">
        <v>9.5399999999999991</v>
      </c>
      <c r="EW11" s="3">
        <v>90.86</v>
      </c>
      <c r="EX11" s="3">
        <v>61.92</v>
      </c>
      <c r="EY11" s="3">
        <v>6053.13</v>
      </c>
    </row>
    <row r="12" spans="1:155" x14ac:dyDescent="0.25">
      <c r="A12" t="s">
        <v>8</v>
      </c>
      <c r="B12" s="3">
        <v>127.7</v>
      </c>
      <c r="C12" s="3">
        <v>210.14</v>
      </c>
      <c r="D12" s="3">
        <v>184.82</v>
      </c>
      <c r="E12" s="3">
        <v>129.74</v>
      </c>
      <c r="F12" s="3">
        <v>169.1</v>
      </c>
      <c r="G12" s="3">
        <v>236.74</v>
      </c>
      <c r="H12" s="3">
        <v>79.94</v>
      </c>
      <c r="I12" s="3">
        <v>271.51</v>
      </c>
      <c r="J12" s="3">
        <v>182.38</v>
      </c>
      <c r="K12" s="3">
        <v>237.82</v>
      </c>
      <c r="L12" s="3">
        <v>30</v>
      </c>
      <c r="M12" s="3">
        <v>168.75</v>
      </c>
      <c r="N12" s="3">
        <v>160.68</v>
      </c>
      <c r="O12" s="3">
        <v>36.4</v>
      </c>
      <c r="P12" s="3">
        <v>120</v>
      </c>
      <c r="Q12" s="3">
        <v>91.69</v>
      </c>
      <c r="R12" s="3">
        <v>96.29</v>
      </c>
      <c r="S12" s="3">
        <v>173.17</v>
      </c>
      <c r="T12" s="3">
        <v>3</v>
      </c>
      <c r="U12" s="3">
        <v>199.29</v>
      </c>
      <c r="V12" s="3">
        <v>84.77</v>
      </c>
      <c r="W12" s="3">
        <v>82.45</v>
      </c>
      <c r="X12" s="3">
        <v>21.49</v>
      </c>
      <c r="Y12" s="3">
        <v>24.9</v>
      </c>
      <c r="Z12" s="3">
        <v>55.39</v>
      </c>
      <c r="AA12" s="3">
        <v>16.89</v>
      </c>
      <c r="AB12" s="3">
        <v>68.260000000000005</v>
      </c>
      <c r="AC12" s="3">
        <v>78.069999999999993</v>
      </c>
      <c r="AD12" s="3">
        <v>93.58</v>
      </c>
      <c r="AE12" s="3">
        <v>65.849999999999994</v>
      </c>
      <c r="AF12" s="3">
        <v>63.38</v>
      </c>
      <c r="AG12" s="3">
        <v>80</v>
      </c>
      <c r="AH12" s="3">
        <v>27.5</v>
      </c>
      <c r="AI12" s="3">
        <v>272.88</v>
      </c>
      <c r="AJ12" s="3">
        <v>118.16</v>
      </c>
      <c r="AK12" s="3">
        <v>76.099999999999994</v>
      </c>
      <c r="AL12" s="3">
        <v>98.74</v>
      </c>
      <c r="AM12" s="3">
        <v>63.15</v>
      </c>
      <c r="AN12" s="3">
        <v>94.64</v>
      </c>
      <c r="AO12" s="3">
        <v>25.1</v>
      </c>
      <c r="AP12" s="3">
        <v>56.91</v>
      </c>
      <c r="AQ12" s="3">
        <v>46.7</v>
      </c>
      <c r="AR12" s="3">
        <v>80.489999999999995</v>
      </c>
      <c r="AS12" s="3">
        <v>21.5</v>
      </c>
      <c r="AT12" s="3">
        <v>67.16</v>
      </c>
      <c r="AU12" s="3">
        <v>18.47</v>
      </c>
      <c r="AV12" s="3">
        <v>24.64</v>
      </c>
      <c r="AW12" s="3">
        <v>49.99</v>
      </c>
      <c r="AX12" s="3">
        <v>8.48</v>
      </c>
      <c r="AY12" s="3"/>
      <c r="AZ12" s="3">
        <v>21.16</v>
      </c>
      <c r="BA12" s="3">
        <v>29.5</v>
      </c>
      <c r="BB12" s="3">
        <v>12.4</v>
      </c>
      <c r="BC12" s="3">
        <v>13.58</v>
      </c>
      <c r="BD12" s="3">
        <v>70.540000000000006</v>
      </c>
      <c r="BE12" s="3">
        <v>25.98</v>
      </c>
      <c r="BF12" s="3">
        <v>81.63</v>
      </c>
      <c r="BG12" s="3">
        <v>94.85</v>
      </c>
      <c r="BH12" s="3"/>
      <c r="BI12" s="3">
        <v>99.14</v>
      </c>
      <c r="BJ12" s="3">
        <v>61.48</v>
      </c>
      <c r="BK12" s="3"/>
      <c r="BL12" s="3">
        <v>16.05</v>
      </c>
      <c r="BM12" s="3">
        <v>101.34</v>
      </c>
      <c r="BN12" s="3">
        <v>11.5</v>
      </c>
      <c r="BO12" s="3"/>
      <c r="BP12" s="3">
        <v>67.599999999999994</v>
      </c>
      <c r="BQ12" s="3">
        <v>112.72</v>
      </c>
      <c r="BR12" s="3"/>
      <c r="BS12" s="3">
        <v>14.05</v>
      </c>
      <c r="BT12" s="3">
        <v>1.5</v>
      </c>
      <c r="BU12" s="3">
        <v>16.5</v>
      </c>
      <c r="BV12" s="3">
        <v>39.799999999999997</v>
      </c>
      <c r="BW12" s="3"/>
      <c r="BX12" s="3">
        <v>18.54</v>
      </c>
      <c r="BY12" s="3">
        <v>102.5</v>
      </c>
      <c r="BZ12" s="3">
        <v>18</v>
      </c>
      <c r="CA12" s="3">
        <v>18</v>
      </c>
      <c r="CB12" s="3"/>
      <c r="CC12" s="3"/>
      <c r="CD12" s="3">
        <v>20.399999999999999</v>
      </c>
      <c r="CE12" s="3"/>
      <c r="CF12" s="3">
        <v>53.21</v>
      </c>
      <c r="CG12" s="3">
        <v>14.8</v>
      </c>
      <c r="CH12" s="3">
        <v>6.13</v>
      </c>
      <c r="CI12" s="3">
        <v>3</v>
      </c>
      <c r="CJ12" s="3">
        <v>14.3</v>
      </c>
      <c r="CK12" s="3">
        <v>17.38</v>
      </c>
      <c r="CL12" s="3">
        <v>18.670000000000002</v>
      </c>
      <c r="CM12" s="3">
        <v>7.59</v>
      </c>
      <c r="CN12" s="3"/>
      <c r="CO12" s="3"/>
      <c r="CP12" s="3">
        <v>21.95</v>
      </c>
      <c r="CQ12" s="3">
        <v>16.7</v>
      </c>
      <c r="CR12" s="3">
        <v>21.75</v>
      </c>
      <c r="CS12" s="3">
        <v>58.49</v>
      </c>
      <c r="CT12" s="3"/>
      <c r="CU12" s="3"/>
      <c r="CV12" s="3">
        <v>10.5</v>
      </c>
      <c r="CW12" s="3">
        <v>74.89</v>
      </c>
      <c r="CX12" s="3">
        <v>42.83</v>
      </c>
      <c r="CY12" s="3">
        <v>57.31</v>
      </c>
      <c r="CZ12" s="3">
        <v>37.75</v>
      </c>
      <c r="DA12" s="3">
        <v>20.07</v>
      </c>
      <c r="DB12" s="3">
        <v>31.56</v>
      </c>
      <c r="DC12" s="3">
        <v>12.56</v>
      </c>
      <c r="DD12" s="3">
        <v>13.56</v>
      </c>
      <c r="DE12" s="3">
        <v>33.85</v>
      </c>
      <c r="DF12" s="3"/>
      <c r="DG12" s="3">
        <v>56.4</v>
      </c>
      <c r="DH12" s="3">
        <v>32.43</v>
      </c>
      <c r="DI12" s="3">
        <v>10.5</v>
      </c>
      <c r="DJ12" s="3">
        <v>41.11</v>
      </c>
      <c r="DK12" s="3">
        <v>24.13</v>
      </c>
      <c r="DL12" s="3"/>
      <c r="DM12" s="3"/>
      <c r="DN12" s="3"/>
      <c r="DO12" s="3">
        <v>4.5</v>
      </c>
      <c r="DP12" s="3">
        <v>77.48</v>
      </c>
      <c r="DQ12" s="3">
        <v>12</v>
      </c>
      <c r="DR12" s="3">
        <v>9.25</v>
      </c>
      <c r="DS12" s="3">
        <v>11.3</v>
      </c>
      <c r="DT12" s="3"/>
      <c r="DU12" s="3">
        <v>8.6999999999999993</v>
      </c>
      <c r="DV12" s="3">
        <v>34.15</v>
      </c>
      <c r="DW12" s="3">
        <v>30.95</v>
      </c>
      <c r="DX12" s="3">
        <v>15.5</v>
      </c>
      <c r="DY12" s="3">
        <v>26.85</v>
      </c>
      <c r="DZ12" s="3">
        <v>1.5</v>
      </c>
      <c r="EA12" s="3">
        <v>2.89</v>
      </c>
      <c r="EB12" s="3">
        <v>12</v>
      </c>
      <c r="EC12" s="3"/>
      <c r="ED12" s="3"/>
      <c r="EE12" s="3">
        <v>36.89</v>
      </c>
      <c r="EF12" s="3">
        <v>24.5</v>
      </c>
      <c r="EG12" s="3">
        <v>6.55</v>
      </c>
      <c r="EH12" s="3">
        <v>20</v>
      </c>
      <c r="EI12" s="3">
        <v>68.97</v>
      </c>
      <c r="EJ12" s="3"/>
      <c r="EK12" s="3">
        <v>18</v>
      </c>
      <c r="EL12" s="3">
        <v>29.01</v>
      </c>
      <c r="EM12" s="3">
        <v>14.32</v>
      </c>
      <c r="EN12" s="3">
        <v>25</v>
      </c>
      <c r="EO12" s="3">
        <v>33.56</v>
      </c>
      <c r="EP12" s="3">
        <v>31</v>
      </c>
      <c r="EQ12" s="3">
        <v>29.78</v>
      </c>
      <c r="ER12" s="3">
        <v>40.700000000000003</v>
      </c>
      <c r="ES12" s="3">
        <v>23.28</v>
      </c>
      <c r="ET12" s="3">
        <v>16.5</v>
      </c>
      <c r="EU12" s="3">
        <v>19</v>
      </c>
      <c r="EV12" s="3">
        <v>3</v>
      </c>
      <c r="EW12" s="3">
        <v>6</v>
      </c>
      <c r="EX12" s="3"/>
      <c r="EY12" s="3">
        <v>7310.11</v>
      </c>
    </row>
    <row r="13" spans="1:155" x14ac:dyDescent="0.25">
      <c r="A13" t="s">
        <v>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>
        <v>11.69</v>
      </c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>
        <v>9.6999999999999993</v>
      </c>
      <c r="EP13" s="3">
        <v>7.16</v>
      </c>
      <c r="EQ13" s="3">
        <v>27.99</v>
      </c>
      <c r="ER13" s="3"/>
      <c r="ES13" s="3"/>
      <c r="ET13" s="3"/>
      <c r="EU13" s="3">
        <v>26.71</v>
      </c>
      <c r="EV13" s="3">
        <v>14.56</v>
      </c>
      <c r="EW13" s="3">
        <v>4.18</v>
      </c>
      <c r="EX13" s="3">
        <v>4.5599999999999996</v>
      </c>
      <c r="EY13" s="3">
        <v>106.55</v>
      </c>
    </row>
    <row r="14" spans="1:155" x14ac:dyDescent="0.25">
      <c r="A14" t="s">
        <v>10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>
        <v>60.36</v>
      </c>
      <c r="EV14" s="3">
        <v>16.72</v>
      </c>
      <c r="EW14" s="3">
        <v>34.93</v>
      </c>
      <c r="EX14" s="3">
        <v>41.95</v>
      </c>
      <c r="EY14" s="3">
        <v>153.96</v>
      </c>
    </row>
    <row r="15" spans="1:155" x14ac:dyDescent="0.25">
      <c r="A15" t="s">
        <v>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>
        <v>31</v>
      </c>
      <c r="AE15" s="3">
        <v>1.4</v>
      </c>
      <c r="AF15" s="3">
        <v>1</v>
      </c>
      <c r="AG15" s="3">
        <v>1</v>
      </c>
      <c r="AH15" s="3">
        <v>13.24</v>
      </c>
      <c r="AI15" s="3"/>
      <c r="AJ15" s="3"/>
      <c r="AK15" s="3"/>
      <c r="AL15" s="3"/>
      <c r="AM15" s="3">
        <v>20</v>
      </c>
      <c r="AN15" s="3">
        <v>3</v>
      </c>
      <c r="AO15" s="3">
        <v>10</v>
      </c>
      <c r="AP15" s="3"/>
      <c r="AQ15" s="3"/>
      <c r="AR15" s="3"/>
      <c r="AS15" s="3">
        <v>33.200000000000003</v>
      </c>
      <c r="AT15" s="3">
        <v>12</v>
      </c>
      <c r="AU15" s="3">
        <v>1.9</v>
      </c>
      <c r="AV15" s="3"/>
      <c r="AW15" s="3">
        <v>54</v>
      </c>
      <c r="AX15" s="3"/>
      <c r="AY15" s="3">
        <v>7</v>
      </c>
      <c r="AZ15" s="3"/>
      <c r="BA15" s="3">
        <v>7</v>
      </c>
      <c r="BB15" s="3"/>
      <c r="BC15" s="3">
        <v>10</v>
      </c>
      <c r="BD15" s="3">
        <v>7.2</v>
      </c>
      <c r="BE15" s="3">
        <v>20</v>
      </c>
      <c r="BF15" s="3">
        <v>15</v>
      </c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>
        <v>30</v>
      </c>
      <c r="BT15" s="3"/>
      <c r="BU15" s="3">
        <v>11</v>
      </c>
      <c r="BV15" s="3">
        <v>8</v>
      </c>
      <c r="BW15" s="3"/>
      <c r="BX15" s="3"/>
      <c r="BY15" s="3">
        <v>10</v>
      </c>
      <c r="BZ15" s="3"/>
      <c r="CA15" s="3">
        <v>15</v>
      </c>
      <c r="CB15" s="3">
        <v>2</v>
      </c>
      <c r="CC15" s="3">
        <v>9</v>
      </c>
      <c r="CD15" s="3"/>
      <c r="CE15" s="3"/>
      <c r="CF15" s="3"/>
      <c r="CG15" s="3"/>
      <c r="CH15" s="3">
        <v>10</v>
      </c>
      <c r="CI15" s="3">
        <v>30</v>
      </c>
      <c r="CJ15" s="3"/>
      <c r="CK15" s="3"/>
      <c r="CL15" s="3">
        <v>12</v>
      </c>
      <c r="CM15" s="3">
        <v>17</v>
      </c>
      <c r="CN15" s="3"/>
      <c r="CO15" s="3">
        <v>11.5</v>
      </c>
      <c r="CP15" s="3">
        <v>30</v>
      </c>
      <c r="CQ15" s="3"/>
      <c r="CR15" s="3"/>
      <c r="CS15" s="3"/>
      <c r="CT15" s="3"/>
      <c r="CU15" s="3">
        <v>5</v>
      </c>
      <c r="CV15" s="3">
        <v>8</v>
      </c>
      <c r="CW15" s="3"/>
      <c r="CX15" s="3"/>
      <c r="CY15" s="3"/>
      <c r="CZ15" s="3"/>
      <c r="DA15" s="3">
        <v>27</v>
      </c>
      <c r="DB15" s="3"/>
      <c r="DC15" s="3"/>
      <c r="DD15" s="3"/>
      <c r="DE15" s="3"/>
      <c r="DF15" s="3"/>
      <c r="DG15" s="3">
        <v>10</v>
      </c>
      <c r="DH15" s="3">
        <v>30</v>
      </c>
      <c r="DI15" s="3"/>
      <c r="DJ15" s="3">
        <v>70</v>
      </c>
      <c r="DK15" s="3">
        <v>4</v>
      </c>
      <c r="DL15" s="3">
        <v>10</v>
      </c>
      <c r="DM15" s="3">
        <v>41</v>
      </c>
      <c r="DN15" s="3"/>
      <c r="DO15" s="3"/>
      <c r="DP15" s="3"/>
      <c r="DQ15" s="3"/>
      <c r="DR15" s="3"/>
      <c r="DS15" s="3"/>
      <c r="DT15" s="3">
        <v>34</v>
      </c>
      <c r="DU15" s="3"/>
      <c r="DV15" s="3">
        <v>7</v>
      </c>
      <c r="DW15" s="3">
        <v>3</v>
      </c>
      <c r="DX15" s="3">
        <v>5</v>
      </c>
      <c r="DY15" s="3">
        <v>28</v>
      </c>
      <c r="DZ15" s="3">
        <v>10</v>
      </c>
      <c r="EA15" s="3"/>
      <c r="EB15" s="3">
        <v>20</v>
      </c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>
        <v>20</v>
      </c>
      <c r="EQ15" s="3"/>
      <c r="ER15" s="3"/>
      <c r="ES15" s="3"/>
      <c r="ET15" s="3"/>
      <c r="EU15" s="3"/>
      <c r="EV15" s="3"/>
      <c r="EW15" s="3"/>
      <c r="EX15" s="3"/>
      <c r="EY15" s="3">
        <v>775.44</v>
      </c>
    </row>
    <row r="16" spans="1:155" x14ac:dyDescent="0.25">
      <c r="A16" t="s">
        <v>12</v>
      </c>
      <c r="B16" s="3">
        <v>100.2</v>
      </c>
      <c r="C16" s="3">
        <v>110.24</v>
      </c>
      <c r="D16" s="3">
        <v>145.41</v>
      </c>
      <c r="E16" s="3">
        <v>514.59</v>
      </c>
      <c r="F16" s="3">
        <v>162.30000000000001</v>
      </c>
      <c r="G16" s="3">
        <v>187.68</v>
      </c>
      <c r="H16" s="3">
        <v>125.75</v>
      </c>
      <c r="I16" s="3">
        <v>140.54</v>
      </c>
      <c r="J16" s="3">
        <v>138.78</v>
      </c>
      <c r="K16" s="3">
        <v>256.99</v>
      </c>
      <c r="L16" s="3">
        <v>155.30000000000001</v>
      </c>
      <c r="M16" s="3">
        <v>233.2</v>
      </c>
      <c r="N16" s="3">
        <v>258.39</v>
      </c>
      <c r="O16" s="3">
        <v>136.80000000000001</v>
      </c>
      <c r="P16" s="3">
        <v>174.57</v>
      </c>
      <c r="Q16" s="3">
        <v>110.76</v>
      </c>
      <c r="R16" s="3">
        <v>193.39</v>
      </c>
      <c r="S16" s="3">
        <v>364.35</v>
      </c>
      <c r="T16" s="3">
        <v>72.5</v>
      </c>
      <c r="U16" s="3">
        <v>300.47000000000003</v>
      </c>
      <c r="V16" s="3">
        <v>387.82</v>
      </c>
      <c r="W16" s="3">
        <v>204.75</v>
      </c>
      <c r="X16" s="3">
        <v>199.05</v>
      </c>
      <c r="Y16" s="3">
        <v>79.3</v>
      </c>
      <c r="Z16" s="3">
        <v>114.31</v>
      </c>
      <c r="AA16" s="3">
        <v>230.7</v>
      </c>
      <c r="AB16" s="3">
        <v>173.69</v>
      </c>
      <c r="AC16" s="3">
        <v>95.97</v>
      </c>
      <c r="AD16" s="3">
        <v>220.8</v>
      </c>
      <c r="AE16" s="3">
        <v>53.5</v>
      </c>
      <c r="AF16" s="3"/>
      <c r="AG16" s="3">
        <v>155.88999999999999</v>
      </c>
      <c r="AH16" s="3">
        <v>37.299999999999997</v>
      </c>
      <c r="AI16" s="3">
        <v>43.55</v>
      </c>
      <c r="AJ16" s="3">
        <v>103.3</v>
      </c>
      <c r="AK16" s="3">
        <v>156.38</v>
      </c>
      <c r="AL16" s="3">
        <v>137.46</v>
      </c>
      <c r="AM16" s="3">
        <v>62.09</v>
      </c>
      <c r="AN16" s="3">
        <v>112.57</v>
      </c>
      <c r="AO16" s="3">
        <v>139.94999999999999</v>
      </c>
      <c r="AP16" s="3">
        <v>435.25</v>
      </c>
      <c r="AQ16" s="3">
        <v>53.38</v>
      </c>
      <c r="AR16" s="3">
        <v>155.49</v>
      </c>
      <c r="AS16" s="3">
        <v>147.88</v>
      </c>
      <c r="AT16" s="3">
        <v>290.14</v>
      </c>
      <c r="AU16" s="3">
        <v>128.6</v>
      </c>
      <c r="AV16" s="3">
        <v>89.48</v>
      </c>
      <c r="AW16" s="3">
        <v>49.22</v>
      </c>
      <c r="AX16" s="3">
        <v>154.30000000000001</v>
      </c>
      <c r="AY16" s="3">
        <v>441.45</v>
      </c>
      <c r="AZ16" s="3">
        <v>43.89</v>
      </c>
      <c r="BA16" s="3">
        <v>221.05</v>
      </c>
      <c r="BB16" s="3">
        <v>267.45999999999998</v>
      </c>
      <c r="BC16" s="3">
        <v>99.05</v>
      </c>
      <c r="BD16" s="3">
        <v>122.9</v>
      </c>
      <c r="BE16" s="3">
        <v>121.97</v>
      </c>
      <c r="BF16" s="3">
        <v>343.46</v>
      </c>
      <c r="BG16" s="3">
        <v>142.47</v>
      </c>
      <c r="BH16" s="3">
        <v>134.84</v>
      </c>
      <c r="BI16" s="3">
        <v>48.46</v>
      </c>
      <c r="BJ16" s="3">
        <v>75.77</v>
      </c>
      <c r="BK16" s="3">
        <v>63.71</v>
      </c>
      <c r="BL16" s="3">
        <v>47.33</v>
      </c>
      <c r="BM16" s="3">
        <v>86.29</v>
      </c>
      <c r="BN16" s="3">
        <v>37.799999999999997</v>
      </c>
      <c r="BO16" s="3">
        <v>44.48</v>
      </c>
      <c r="BP16" s="3">
        <v>27.68</v>
      </c>
      <c r="BQ16" s="3">
        <v>45.9</v>
      </c>
      <c r="BR16" s="3">
        <v>410.86</v>
      </c>
      <c r="BS16" s="3">
        <v>93.98</v>
      </c>
      <c r="BT16" s="3">
        <v>114.7</v>
      </c>
      <c r="BU16" s="3">
        <v>169.86</v>
      </c>
      <c r="BV16" s="3">
        <v>76.459999999999994</v>
      </c>
      <c r="BW16" s="3">
        <v>205</v>
      </c>
      <c r="BX16" s="3">
        <v>36.979999999999997</v>
      </c>
      <c r="BY16" s="3">
        <v>202.38</v>
      </c>
      <c r="BZ16" s="3">
        <v>251.14</v>
      </c>
      <c r="CA16" s="3">
        <v>202.45</v>
      </c>
      <c r="CB16" s="3">
        <v>124.55</v>
      </c>
      <c r="CC16" s="3">
        <v>120.9</v>
      </c>
      <c r="CD16" s="3">
        <v>274.83999999999997</v>
      </c>
      <c r="CE16" s="3">
        <v>281.89999999999998</v>
      </c>
      <c r="CF16" s="3">
        <v>365.73</v>
      </c>
      <c r="CG16" s="3">
        <v>90.76</v>
      </c>
      <c r="CH16" s="3">
        <v>275.13</v>
      </c>
      <c r="CI16" s="3">
        <v>521.89</v>
      </c>
      <c r="CJ16" s="3">
        <v>290</v>
      </c>
      <c r="CK16" s="3">
        <v>313.70999999999998</v>
      </c>
      <c r="CL16" s="3">
        <v>415.44</v>
      </c>
      <c r="CM16" s="3">
        <v>166.2</v>
      </c>
      <c r="CN16" s="3">
        <v>601.77</v>
      </c>
      <c r="CO16" s="3">
        <v>103.24</v>
      </c>
      <c r="CP16" s="3">
        <v>476.2</v>
      </c>
      <c r="CQ16" s="3">
        <v>222.39</v>
      </c>
      <c r="CR16" s="3">
        <v>265.58</v>
      </c>
      <c r="CS16" s="3">
        <v>372.99</v>
      </c>
      <c r="CT16" s="3">
        <v>162</v>
      </c>
      <c r="CU16" s="3">
        <v>345.85</v>
      </c>
      <c r="CV16" s="3">
        <v>257.43</v>
      </c>
      <c r="CW16" s="3">
        <v>211.69</v>
      </c>
      <c r="CX16" s="3">
        <v>280.3</v>
      </c>
      <c r="CY16" s="3">
        <v>168.83</v>
      </c>
      <c r="CZ16" s="3">
        <v>135.07</v>
      </c>
      <c r="DA16" s="3">
        <v>687.01</v>
      </c>
      <c r="DB16" s="3">
        <v>24.85</v>
      </c>
      <c r="DC16" s="3">
        <v>255.79</v>
      </c>
      <c r="DD16" s="3">
        <v>313.7</v>
      </c>
      <c r="DE16" s="3">
        <v>175.33</v>
      </c>
      <c r="DF16" s="3">
        <v>146.80000000000001</v>
      </c>
      <c r="DG16" s="3">
        <v>347.3</v>
      </c>
      <c r="DH16" s="3">
        <v>162.1</v>
      </c>
      <c r="DI16" s="3">
        <v>102.29</v>
      </c>
      <c r="DJ16" s="3">
        <v>1335.13</v>
      </c>
      <c r="DK16" s="3">
        <v>285.57</v>
      </c>
      <c r="DL16" s="3">
        <v>185.28</v>
      </c>
      <c r="DM16" s="3">
        <v>140.47999999999999</v>
      </c>
      <c r="DN16" s="3">
        <v>314.89999999999998</v>
      </c>
      <c r="DO16" s="3">
        <v>196.49</v>
      </c>
      <c r="DP16" s="3">
        <v>143.37</v>
      </c>
      <c r="DQ16" s="3">
        <v>142.9</v>
      </c>
      <c r="DR16" s="3">
        <v>85.3</v>
      </c>
      <c r="DS16" s="3">
        <v>112.47</v>
      </c>
      <c r="DT16" s="3">
        <v>268.39</v>
      </c>
      <c r="DU16" s="3">
        <v>239.34</v>
      </c>
      <c r="DV16" s="3">
        <v>255.26</v>
      </c>
      <c r="DW16" s="3">
        <v>313.58</v>
      </c>
      <c r="DX16" s="3">
        <v>239.15</v>
      </c>
      <c r="DY16" s="3">
        <v>224.56</v>
      </c>
      <c r="DZ16" s="3">
        <v>217.9</v>
      </c>
      <c r="EA16" s="3">
        <v>106.39</v>
      </c>
      <c r="EB16" s="3">
        <v>123.82</v>
      </c>
      <c r="EC16" s="3">
        <v>197.68</v>
      </c>
      <c r="ED16" s="3">
        <v>214.01</v>
      </c>
      <c r="EE16" s="3">
        <v>89.98</v>
      </c>
      <c r="EF16" s="3">
        <v>134.4</v>
      </c>
      <c r="EG16" s="3">
        <v>181.7</v>
      </c>
      <c r="EH16" s="3">
        <v>537.29999999999995</v>
      </c>
      <c r="EI16" s="3">
        <v>300.8</v>
      </c>
      <c r="EJ16" s="3">
        <v>3</v>
      </c>
      <c r="EK16" s="3">
        <v>98.67</v>
      </c>
      <c r="EL16" s="3">
        <v>447.56</v>
      </c>
      <c r="EM16" s="3">
        <v>260.95999999999998</v>
      </c>
      <c r="EN16" s="3">
        <v>80.099999999999994</v>
      </c>
      <c r="EO16" s="3">
        <v>110.37</v>
      </c>
      <c r="EP16" s="3">
        <v>245.6</v>
      </c>
      <c r="EQ16" s="3">
        <v>10.9</v>
      </c>
      <c r="ER16" s="3">
        <v>54.88</v>
      </c>
      <c r="ES16" s="3">
        <v>48.89</v>
      </c>
      <c r="ET16" s="3">
        <v>65</v>
      </c>
      <c r="EU16" s="3">
        <v>49.86</v>
      </c>
      <c r="EV16" s="3">
        <v>5.48</v>
      </c>
      <c r="EW16" s="3">
        <v>140.5</v>
      </c>
      <c r="EX16" s="3">
        <v>56.3</v>
      </c>
      <c r="EY16" s="3">
        <v>29597.88</v>
      </c>
    </row>
    <row r="17" spans="1:155" x14ac:dyDescent="0.25">
      <c r="A17" t="s">
        <v>13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>
        <v>19.829999999999998</v>
      </c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>
        <v>19.829999999999998</v>
      </c>
    </row>
    <row r="18" spans="1:155" x14ac:dyDescent="0.25">
      <c r="A18" t="s">
        <v>14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>
        <v>262.27999999999997</v>
      </c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>
        <v>262.27999999999997</v>
      </c>
    </row>
    <row r="19" spans="1:155" x14ac:dyDescent="0.25">
      <c r="A19" t="s">
        <v>15</v>
      </c>
      <c r="B19" s="3">
        <v>921.89</v>
      </c>
      <c r="C19" s="3">
        <v>872.62</v>
      </c>
      <c r="D19" s="3">
        <v>962.95</v>
      </c>
      <c r="E19" s="3">
        <v>712.69</v>
      </c>
      <c r="F19" s="3">
        <v>1174.9100000000001</v>
      </c>
      <c r="G19" s="3">
        <v>2101.56</v>
      </c>
      <c r="H19" s="3">
        <v>638.01</v>
      </c>
      <c r="I19" s="3">
        <v>1317.72</v>
      </c>
      <c r="J19" s="3">
        <v>1298.98</v>
      </c>
      <c r="K19" s="3">
        <v>1080.57</v>
      </c>
      <c r="L19" s="3">
        <v>933.59</v>
      </c>
      <c r="M19" s="3">
        <v>862.79</v>
      </c>
      <c r="N19" s="3">
        <v>799.52</v>
      </c>
      <c r="O19" s="3">
        <v>784.9</v>
      </c>
      <c r="P19" s="3">
        <v>762.98</v>
      </c>
      <c r="Q19" s="3">
        <v>1164.51</v>
      </c>
      <c r="R19" s="3">
        <v>1012.74</v>
      </c>
      <c r="S19" s="3">
        <v>933.23</v>
      </c>
      <c r="T19" s="3">
        <v>456.1</v>
      </c>
      <c r="U19" s="3">
        <v>1286.1199999999999</v>
      </c>
      <c r="V19" s="3">
        <v>738.07</v>
      </c>
      <c r="W19" s="3">
        <v>1031.79</v>
      </c>
      <c r="X19" s="3">
        <v>1173.28</v>
      </c>
      <c r="Y19" s="3">
        <v>1040.76</v>
      </c>
      <c r="Z19" s="3">
        <v>979.85</v>
      </c>
      <c r="AA19" s="3">
        <v>902.51</v>
      </c>
      <c r="AB19" s="3">
        <v>1332.61</v>
      </c>
      <c r="AC19" s="3">
        <v>1250.27</v>
      </c>
      <c r="AD19" s="3">
        <v>915.55</v>
      </c>
      <c r="AE19" s="3">
        <v>976.84</v>
      </c>
      <c r="AF19" s="3">
        <v>919.56</v>
      </c>
      <c r="AG19" s="3">
        <v>975.08</v>
      </c>
      <c r="AH19" s="3">
        <v>313.88</v>
      </c>
      <c r="AI19" s="3">
        <v>1074.32</v>
      </c>
      <c r="AJ19" s="3">
        <v>1232.18</v>
      </c>
      <c r="AK19" s="3">
        <v>1310.49</v>
      </c>
      <c r="AL19" s="3">
        <v>1092.8399999999999</v>
      </c>
      <c r="AM19" s="3">
        <v>1266.4000000000001</v>
      </c>
      <c r="AN19" s="3">
        <v>1028.24</v>
      </c>
      <c r="AO19" s="3">
        <v>1257.25</v>
      </c>
      <c r="AP19" s="3">
        <v>1321.77</v>
      </c>
      <c r="AQ19" s="3">
        <v>1272.02</v>
      </c>
      <c r="AR19" s="3">
        <v>981.81</v>
      </c>
      <c r="AS19" s="3">
        <v>788</v>
      </c>
      <c r="AT19" s="3">
        <v>1166.43</v>
      </c>
      <c r="AU19" s="3">
        <v>1317.56</v>
      </c>
      <c r="AV19" s="3">
        <v>1582.79</v>
      </c>
      <c r="AW19" s="3">
        <v>1373.93</v>
      </c>
      <c r="AX19" s="3">
        <v>1499.69</v>
      </c>
      <c r="AY19" s="3">
        <v>1387.25</v>
      </c>
      <c r="AZ19" s="3">
        <v>1603.28</v>
      </c>
      <c r="BA19" s="3">
        <v>1675.8</v>
      </c>
      <c r="BB19" s="3">
        <v>1991.21</v>
      </c>
      <c r="BC19" s="3">
        <v>1545.79</v>
      </c>
      <c r="BD19" s="3">
        <v>978.59</v>
      </c>
      <c r="BE19" s="3">
        <v>1198.79</v>
      </c>
      <c r="BF19" s="3">
        <v>1585.11</v>
      </c>
      <c r="BG19" s="3">
        <v>1631.55</v>
      </c>
      <c r="BH19" s="3">
        <v>1699.28</v>
      </c>
      <c r="BI19" s="3">
        <v>1945.57</v>
      </c>
      <c r="BJ19" s="3">
        <v>1373.01</v>
      </c>
      <c r="BK19" s="3">
        <v>1588.74</v>
      </c>
      <c r="BL19" s="3">
        <v>1580.04</v>
      </c>
      <c r="BM19" s="3">
        <v>1546.93</v>
      </c>
      <c r="BN19" s="3">
        <v>1569.44</v>
      </c>
      <c r="BO19" s="3">
        <v>1704.46</v>
      </c>
      <c r="BP19" s="3">
        <v>1457.24</v>
      </c>
      <c r="BQ19" s="3">
        <v>1030.6199999999999</v>
      </c>
      <c r="BR19" s="3">
        <v>1666.71</v>
      </c>
      <c r="BS19" s="3">
        <v>1556.3</v>
      </c>
      <c r="BT19" s="3">
        <v>2082.4899999999998</v>
      </c>
      <c r="BU19" s="3">
        <v>1822.2</v>
      </c>
      <c r="BV19" s="3">
        <v>1576.03</v>
      </c>
      <c r="BW19" s="3">
        <v>1672.24</v>
      </c>
      <c r="BX19" s="3">
        <v>1717.49</v>
      </c>
      <c r="BY19" s="3">
        <v>1679.13</v>
      </c>
      <c r="BZ19" s="3">
        <v>1965.71</v>
      </c>
      <c r="CA19" s="3">
        <v>1510.65</v>
      </c>
      <c r="CB19" s="3">
        <v>962.23</v>
      </c>
      <c r="CC19" s="3">
        <v>1266.48</v>
      </c>
      <c r="CD19" s="3">
        <v>1973.93</v>
      </c>
      <c r="CE19" s="3">
        <v>1603.7</v>
      </c>
      <c r="CF19" s="3">
        <v>1969.12</v>
      </c>
      <c r="CG19" s="3">
        <v>1635.43</v>
      </c>
      <c r="CH19" s="3">
        <v>1882.16</v>
      </c>
      <c r="CI19" s="3">
        <v>1190.49</v>
      </c>
      <c r="CJ19" s="3">
        <v>2231.5700000000002</v>
      </c>
      <c r="CK19" s="3">
        <v>1737.01</v>
      </c>
      <c r="CL19" s="3">
        <v>1946.74</v>
      </c>
      <c r="CM19" s="3">
        <v>1476.73</v>
      </c>
      <c r="CN19" s="3">
        <v>1386.7</v>
      </c>
      <c r="CO19" s="3">
        <v>1054.27</v>
      </c>
      <c r="CP19" s="3">
        <v>1929.7</v>
      </c>
      <c r="CQ19" s="3">
        <v>1640.24</v>
      </c>
      <c r="CR19" s="3">
        <v>2534.12</v>
      </c>
      <c r="CS19" s="3">
        <v>2164.1999999999998</v>
      </c>
      <c r="CT19" s="3">
        <v>1791.78</v>
      </c>
      <c r="CU19" s="3">
        <v>1444.29</v>
      </c>
      <c r="CV19" s="3">
        <v>1726.78</v>
      </c>
      <c r="CW19" s="3">
        <v>1765.93</v>
      </c>
      <c r="CX19" s="3">
        <v>1779.96</v>
      </c>
      <c r="CY19" s="3">
        <v>1706.25</v>
      </c>
      <c r="CZ19" s="3">
        <v>1014.87</v>
      </c>
      <c r="DA19" s="3">
        <v>1073.98</v>
      </c>
      <c r="DB19" s="3">
        <v>1336.22</v>
      </c>
      <c r="DC19" s="3">
        <v>1470.74</v>
      </c>
      <c r="DD19" s="3">
        <v>2036.71</v>
      </c>
      <c r="DE19" s="3">
        <v>1817.19</v>
      </c>
      <c r="DF19" s="3">
        <v>1334.17</v>
      </c>
      <c r="DG19" s="3">
        <v>1500.58</v>
      </c>
      <c r="DH19" s="3">
        <v>1814.24</v>
      </c>
      <c r="DI19" s="3">
        <v>1820.62</v>
      </c>
      <c r="DJ19" s="3">
        <v>2020.59</v>
      </c>
      <c r="DK19" s="3">
        <v>980.79</v>
      </c>
      <c r="DL19" s="3">
        <v>1429.68</v>
      </c>
      <c r="DM19" s="3">
        <v>1033.07</v>
      </c>
      <c r="DN19" s="3">
        <v>1567.61</v>
      </c>
      <c r="DO19" s="3">
        <v>2141.54</v>
      </c>
      <c r="DP19" s="3">
        <v>1571.76</v>
      </c>
      <c r="DQ19" s="3">
        <v>2260.35</v>
      </c>
      <c r="DR19" s="3">
        <v>2026.38</v>
      </c>
      <c r="DS19" s="3">
        <v>1781.83</v>
      </c>
      <c r="DT19" s="3">
        <v>2265.5700000000002</v>
      </c>
      <c r="DU19" s="3">
        <v>1777.86</v>
      </c>
      <c r="DV19" s="3">
        <v>1372.15</v>
      </c>
      <c r="DW19" s="3">
        <v>1849.2</v>
      </c>
      <c r="DX19" s="3">
        <v>1045.5</v>
      </c>
      <c r="DY19" s="3">
        <v>1481.98</v>
      </c>
      <c r="DZ19" s="3">
        <v>2089.27</v>
      </c>
      <c r="EA19" s="3">
        <v>1972.81</v>
      </c>
      <c r="EB19" s="3">
        <v>1812.11</v>
      </c>
      <c r="EC19" s="3">
        <v>1801.19</v>
      </c>
      <c r="ED19" s="3">
        <v>1383.7</v>
      </c>
      <c r="EE19" s="3">
        <v>1666.05</v>
      </c>
      <c r="EF19" s="3">
        <v>1892.03</v>
      </c>
      <c r="EG19" s="3">
        <v>1972.16</v>
      </c>
      <c r="EH19" s="3">
        <v>1644.55</v>
      </c>
      <c r="EI19" s="3">
        <v>1597.48</v>
      </c>
      <c r="EJ19" s="3">
        <v>685.71</v>
      </c>
      <c r="EK19" s="3">
        <v>2360.6799999999998</v>
      </c>
      <c r="EL19" s="3">
        <v>1931.87</v>
      </c>
      <c r="EM19" s="3">
        <v>3170.02</v>
      </c>
      <c r="EN19" s="3">
        <v>1993.09</v>
      </c>
      <c r="EO19" s="3">
        <v>2107.85</v>
      </c>
      <c r="EP19" s="3">
        <v>1932.19</v>
      </c>
      <c r="EQ19" s="3">
        <v>1994.69</v>
      </c>
      <c r="ER19" s="3">
        <v>1706.8</v>
      </c>
      <c r="ES19" s="3">
        <v>2063.11</v>
      </c>
      <c r="ET19" s="3">
        <v>2371.9899999999998</v>
      </c>
      <c r="EU19" s="3">
        <v>1736.98</v>
      </c>
      <c r="EV19" s="3">
        <v>850.5</v>
      </c>
      <c r="EW19" s="3">
        <v>1020.71</v>
      </c>
      <c r="EX19" s="3">
        <v>1789.9</v>
      </c>
      <c r="EY19" s="3">
        <v>226708.23</v>
      </c>
    </row>
    <row r="20" spans="1:155" s="5" customFormat="1" x14ac:dyDescent="0.25">
      <c r="A20" s="5" t="s">
        <v>16</v>
      </c>
      <c r="B20" s="7">
        <v>1170.69</v>
      </c>
      <c r="C20" s="7">
        <v>1213.7</v>
      </c>
      <c r="D20" s="7">
        <v>1722.96</v>
      </c>
      <c r="E20" s="7">
        <v>1357.02</v>
      </c>
      <c r="F20" s="7">
        <v>1645.31</v>
      </c>
      <c r="G20" s="7">
        <v>2648.98</v>
      </c>
      <c r="H20" s="7">
        <v>1450.51</v>
      </c>
      <c r="I20" s="7">
        <v>1729.77</v>
      </c>
      <c r="J20" s="7">
        <v>1702.14</v>
      </c>
      <c r="K20" s="7">
        <v>1958.38</v>
      </c>
      <c r="L20" s="7">
        <v>1385.89</v>
      </c>
      <c r="M20" s="7">
        <v>1264.74</v>
      </c>
      <c r="N20" s="7">
        <v>1218.5899999999999</v>
      </c>
      <c r="O20" s="7">
        <v>1355.44</v>
      </c>
      <c r="P20" s="7">
        <v>1057.55</v>
      </c>
      <c r="Q20" s="7">
        <v>1366.96</v>
      </c>
      <c r="R20" s="7">
        <v>1302.42</v>
      </c>
      <c r="S20" s="7">
        <v>1597.92</v>
      </c>
      <c r="T20" s="7">
        <v>1932.22</v>
      </c>
      <c r="U20" s="7">
        <v>1841.87</v>
      </c>
      <c r="V20" s="7">
        <v>1824.55</v>
      </c>
      <c r="W20" s="7">
        <v>1318.99</v>
      </c>
      <c r="X20" s="7">
        <v>1393.82</v>
      </c>
      <c r="Y20" s="7">
        <v>1459.61</v>
      </c>
      <c r="Z20" s="7">
        <v>1202.3499999999999</v>
      </c>
      <c r="AA20" s="7">
        <v>1382.35</v>
      </c>
      <c r="AB20" s="7">
        <v>1652.84</v>
      </c>
      <c r="AC20" s="7">
        <v>1424.31</v>
      </c>
      <c r="AD20" s="7">
        <v>1603.02</v>
      </c>
      <c r="AE20" s="7">
        <v>1277.28</v>
      </c>
      <c r="AF20" s="7">
        <v>1031.18</v>
      </c>
      <c r="AG20" s="7">
        <v>1211.97</v>
      </c>
      <c r="AH20" s="7">
        <v>992.8</v>
      </c>
      <c r="AI20" s="7">
        <v>1390.75</v>
      </c>
      <c r="AJ20" s="7">
        <v>1453.64</v>
      </c>
      <c r="AK20" s="7">
        <v>1573.26</v>
      </c>
      <c r="AL20" s="7">
        <v>1329.04</v>
      </c>
      <c r="AM20" s="7">
        <v>1411.64</v>
      </c>
      <c r="AN20" s="7">
        <v>1244.95</v>
      </c>
      <c r="AO20" s="7">
        <v>1432.3</v>
      </c>
      <c r="AP20" s="7">
        <v>1813.93</v>
      </c>
      <c r="AQ20" s="7">
        <v>1372.1</v>
      </c>
      <c r="AR20" s="7">
        <v>1236.77</v>
      </c>
      <c r="AS20" s="7">
        <v>2141.37</v>
      </c>
      <c r="AT20" s="7">
        <v>1605.97</v>
      </c>
      <c r="AU20" s="7">
        <v>1540.99</v>
      </c>
      <c r="AV20" s="7">
        <v>1746.89</v>
      </c>
      <c r="AW20" s="7">
        <v>1533.44</v>
      </c>
      <c r="AX20" s="7">
        <v>1766.91</v>
      </c>
      <c r="AY20" s="7">
        <v>1835.7</v>
      </c>
      <c r="AZ20" s="7">
        <v>1668.33</v>
      </c>
      <c r="BA20" s="7">
        <v>1994.62</v>
      </c>
      <c r="BB20" s="7">
        <v>2271.0700000000002</v>
      </c>
      <c r="BC20" s="7">
        <v>1903.37</v>
      </c>
      <c r="BD20" s="7">
        <v>1375.23</v>
      </c>
      <c r="BE20" s="7">
        <v>2919.48</v>
      </c>
      <c r="BF20" s="7">
        <v>2031.69</v>
      </c>
      <c r="BG20" s="7">
        <v>1868.87</v>
      </c>
      <c r="BH20" s="7">
        <v>1845.11</v>
      </c>
      <c r="BI20" s="7">
        <v>2093.17</v>
      </c>
      <c r="BJ20" s="7">
        <v>1580.93</v>
      </c>
      <c r="BK20" s="7">
        <v>1652.45</v>
      </c>
      <c r="BL20" s="7">
        <v>1663.42</v>
      </c>
      <c r="BM20" s="7">
        <v>2101.56</v>
      </c>
      <c r="BN20" s="7">
        <v>2138.4699999999998</v>
      </c>
      <c r="BO20" s="7">
        <v>1748.94</v>
      </c>
      <c r="BP20" s="7">
        <v>1777.72</v>
      </c>
      <c r="BQ20" s="7">
        <v>1758.69</v>
      </c>
      <c r="BR20" s="7">
        <v>2077.5700000000002</v>
      </c>
      <c r="BS20" s="7">
        <v>1743.98</v>
      </c>
      <c r="BT20" s="7">
        <v>2198.69</v>
      </c>
      <c r="BU20" s="7">
        <v>2098.63</v>
      </c>
      <c r="BV20" s="7">
        <v>1786.65</v>
      </c>
      <c r="BW20" s="7">
        <v>1899.71</v>
      </c>
      <c r="BX20" s="7">
        <v>1839.21</v>
      </c>
      <c r="BY20" s="7">
        <v>2009.01</v>
      </c>
      <c r="BZ20" s="7">
        <v>2244.85</v>
      </c>
      <c r="CA20" s="7">
        <v>2289.2399999999998</v>
      </c>
      <c r="CB20" s="7">
        <v>1723.8</v>
      </c>
      <c r="CC20" s="7">
        <v>1824.64</v>
      </c>
      <c r="CD20" s="7">
        <v>2289.17</v>
      </c>
      <c r="CE20" s="7">
        <v>2224.58</v>
      </c>
      <c r="CF20" s="7">
        <v>2502.39</v>
      </c>
      <c r="CG20" s="7">
        <v>1740.99</v>
      </c>
      <c r="CH20" s="7">
        <v>2173.42</v>
      </c>
      <c r="CI20" s="7">
        <v>2051.5700000000002</v>
      </c>
      <c r="CJ20" s="7">
        <v>2535.87</v>
      </c>
      <c r="CK20" s="7">
        <v>2111.9</v>
      </c>
      <c r="CL20" s="7">
        <v>2422.8000000000002</v>
      </c>
      <c r="CM20" s="7">
        <v>2139.89</v>
      </c>
      <c r="CN20" s="7">
        <v>2500.4899999999998</v>
      </c>
      <c r="CO20" s="7">
        <v>2372.02</v>
      </c>
      <c r="CP20" s="7">
        <v>2601.5500000000002</v>
      </c>
      <c r="CQ20" s="7">
        <v>2031.61</v>
      </c>
      <c r="CR20" s="7">
        <v>2845.58</v>
      </c>
      <c r="CS20" s="7">
        <v>2630.77</v>
      </c>
      <c r="CT20" s="7">
        <v>2132.3200000000002</v>
      </c>
      <c r="CU20" s="7">
        <v>1985.32</v>
      </c>
      <c r="CV20" s="7">
        <v>2231.4499999999998</v>
      </c>
      <c r="CW20" s="7">
        <v>2398.84</v>
      </c>
      <c r="CX20" s="7">
        <v>2604.0100000000002</v>
      </c>
      <c r="CY20" s="7">
        <v>2281.16</v>
      </c>
      <c r="CZ20" s="7">
        <v>1510.18</v>
      </c>
      <c r="DA20" s="7">
        <v>2517.42</v>
      </c>
      <c r="DB20" s="7">
        <v>1668.28</v>
      </c>
      <c r="DC20" s="7">
        <v>1871.37</v>
      </c>
      <c r="DD20" s="7">
        <v>2483.8200000000002</v>
      </c>
      <c r="DE20" s="7">
        <v>2093.1799999999998</v>
      </c>
      <c r="DF20" s="7">
        <v>1480.97</v>
      </c>
      <c r="DG20" s="7">
        <v>2128.89</v>
      </c>
      <c r="DH20" s="7">
        <v>2206.9699999999998</v>
      </c>
      <c r="DI20" s="7">
        <v>2098.15</v>
      </c>
      <c r="DJ20" s="7">
        <v>3661.53</v>
      </c>
      <c r="DK20" s="7">
        <v>2347.0500000000002</v>
      </c>
      <c r="DL20" s="7">
        <v>2357.0100000000002</v>
      </c>
      <c r="DM20" s="7">
        <v>2466.7399999999998</v>
      </c>
      <c r="DN20" s="7">
        <v>2238.0100000000002</v>
      </c>
      <c r="DO20" s="7">
        <v>2634.96</v>
      </c>
      <c r="DP20" s="7">
        <v>2016.3</v>
      </c>
      <c r="DQ20" s="7">
        <v>2462.98</v>
      </c>
      <c r="DR20" s="7">
        <v>2397.4899999999998</v>
      </c>
      <c r="DS20" s="7">
        <v>2143</v>
      </c>
      <c r="DT20" s="7">
        <v>2902.49</v>
      </c>
      <c r="DU20" s="7">
        <v>2258.88</v>
      </c>
      <c r="DV20" s="7">
        <v>1896.04</v>
      </c>
      <c r="DW20" s="7">
        <v>2323.7600000000002</v>
      </c>
      <c r="DX20" s="7">
        <v>2216.77</v>
      </c>
      <c r="DY20" s="7">
        <v>2522.86</v>
      </c>
      <c r="DZ20" s="7">
        <v>2359.85</v>
      </c>
      <c r="EA20" s="7">
        <v>2155.61</v>
      </c>
      <c r="EB20" s="7">
        <v>2068.7399999999998</v>
      </c>
      <c r="EC20" s="7">
        <v>2034.77</v>
      </c>
      <c r="ED20" s="7">
        <v>1667.42</v>
      </c>
      <c r="EE20" s="7">
        <v>1840.9</v>
      </c>
      <c r="EF20" s="7">
        <v>2084.35</v>
      </c>
      <c r="EG20" s="7">
        <v>2224.67</v>
      </c>
      <c r="EH20" s="7">
        <v>2217.02</v>
      </c>
      <c r="EI20" s="7">
        <v>2153.6</v>
      </c>
      <c r="EJ20" s="7">
        <v>1468.05</v>
      </c>
      <c r="EK20" s="7">
        <v>2518.9499999999998</v>
      </c>
      <c r="EL20" s="7">
        <v>2408.44</v>
      </c>
      <c r="EM20" s="7">
        <v>3445.3</v>
      </c>
      <c r="EN20" s="7">
        <v>2126.59</v>
      </c>
      <c r="EO20" s="7">
        <v>2635.88</v>
      </c>
      <c r="EP20" s="7">
        <v>2268.6</v>
      </c>
      <c r="EQ20" s="7">
        <v>2063.36</v>
      </c>
      <c r="ER20" s="7">
        <v>1830.52</v>
      </c>
      <c r="ES20" s="7">
        <v>2135.2800000000002</v>
      </c>
      <c r="ET20" s="7">
        <v>2453.4899999999998</v>
      </c>
      <c r="EU20" s="7">
        <v>2041.12</v>
      </c>
      <c r="EV20" s="7">
        <v>1833.7</v>
      </c>
      <c r="EW20" s="7">
        <v>1763.49</v>
      </c>
      <c r="EX20" s="7">
        <v>1995.39</v>
      </c>
      <c r="EY20" s="7">
        <v>296764.77</v>
      </c>
    </row>
  </sheetData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Jedzenie rocznie</vt:lpstr>
      <vt:lpstr>Wykresy</vt:lpstr>
      <vt:lpstr>Jedzenie miesięcznie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Szafranski</dc:creator>
  <cp:lastModifiedBy>Michał Szafrański</cp:lastModifiedBy>
  <cp:lastPrinted>2012-10-07T17:58:41Z</cp:lastPrinted>
  <dcterms:created xsi:type="dcterms:W3CDTF">2012-10-06T22:39:58Z</dcterms:created>
  <dcterms:modified xsi:type="dcterms:W3CDTF">2012-10-07T20:18:33Z</dcterms:modified>
</cp:coreProperties>
</file>