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812"/>
  <workbookPr autoCompressPictures="0"/>
  <bookViews>
    <workbookView xWindow="0" yWindow="0" windowWidth="25600" windowHeight="27180"/>
  </bookViews>
  <sheets>
    <sheet name="Sierpień 2013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D104" i="1"/>
  <c r="D41" i="1"/>
  <c r="D44" i="1"/>
  <c r="D47" i="1"/>
  <c r="D50" i="1"/>
  <c r="D57" i="1"/>
  <c r="D64" i="1"/>
  <c r="D73" i="1"/>
  <c r="D76" i="1"/>
  <c r="D79" i="1"/>
  <c r="D80" i="1"/>
  <c r="D83" i="1"/>
  <c r="D93" i="1"/>
  <c r="D97" i="1"/>
  <c r="D100" i="1"/>
  <c r="D110" i="1"/>
  <c r="D115" i="1"/>
  <c r="D117" i="1"/>
  <c r="D119" i="1"/>
  <c r="D15" i="1"/>
  <c r="D20" i="1"/>
  <c r="D27" i="1"/>
  <c r="D23" i="1"/>
  <c r="D25" i="1"/>
</calcChain>
</file>

<file path=xl/sharedStrings.xml><?xml version="1.0" encoding="utf-8"?>
<sst xmlns="http://schemas.openxmlformats.org/spreadsheetml/2006/main" count="129" uniqueCount="119">
  <si>
    <t>Inny zysk</t>
  </si>
  <si>
    <t>Zwrot dlugu</t>
  </si>
  <si>
    <t>Biznes</t>
  </si>
  <si>
    <t>Czasopisma</t>
  </si>
  <si>
    <t>Datek</t>
  </si>
  <si>
    <t>Dziecko</t>
  </si>
  <si>
    <t>Edukacja</t>
  </si>
  <si>
    <t>Higiena</t>
  </si>
  <si>
    <t>Inne wydatki</t>
  </si>
  <si>
    <t>Jedzenie</t>
  </si>
  <si>
    <t>Komputer</t>
  </si>
  <si>
    <t>Kredyt</t>
  </si>
  <si>
    <t>Opieka zdrowotna</t>
  </si>
  <si>
    <t>Oplaty</t>
  </si>
  <si>
    <t>Podatek</t>
  </si>
  <si>
    <t>Pozyczka</t>
  </si>
  <si>
    <t>Relaks</t>
  </si>
  <si>
    <t>Samochod</t>
  </si>
  <si>
    <t>Ubranie</t>
  </si>
  <si>
    <t>Afiliacja</t>
  </si>
  <si>
    <t>Odsetki</t>
  </si>
  <si>
    <t>Premia od banku</t>
  </si>
  <si>
    <t>Reklamy</t>
  </si>
  <si>
    <t>Zwrot inny</t>
  </si>
  <si>
    <t>Hosting</t>
  </si>
  <si>
    <t>Ksiegowosc</t>
  </si>
  <si>
    <t>Spisywanie podcastu</t>
  </si>
  <si>
    <t>Subskrypcje</t>
  </si>
  <si>
    <t>ZUS</t>
  </si>
  <si>
    <t>Rozne</t>
  </si>
  <si>
    <t>Kosciol</t>
  </si>
  <si>
    <t>Zabawki</t>
  </si>
  <si>
    <t>Kurs</t>
  </si>
  <si>
    <t>Chusteczki</t>
  </si>
  <si>
    <t>Inne</t>
  </si>
  <si>
    <t>Kosmetyki</t>
  </si>
  <si>
    <t>Papier toaletowy</t>
  </si>
  <si>
    <t>Proszek do prania</t>
  </si>
  <si>
    <t>Art. papiernicze</t>
  </si>
  <si>
    <t>Ksiazki</t>
  </si>
  <si>
    <t>Plecak</t>
  </si>
  <si>
    <t>Pocztowki</t>
  </si>
  <si>
    <t>Dom</t>
  </si>
  <si>
    <t>Pepsi</t>
  </si>
  <si>
    <t>Piwo</t>
  </si>
  <si>
    <t>Slodycze</t>
  </si>
  <si>
    <t>Soczki</t>
  </si>
  <si>
    <t>Wino</t>
  </si>
  <si>
    <t>Wyjazd</t>
  </si>
  <si>
    <t>Oprogramowanie</t>
  </si>
  <si>
    <t>Hipoteczny 1</t>
  </si>
  <si>
    <t>Dentysta</t>
  </si>
  <si>
    <t>Allegro</t>
  </si>
  <si>
    <t>Bank</t>
  </si>
  <si>
    <t>Bilet</t>
  </si>
  <si>
    <t>Internet</t>
  </si>
  <si>
    <t>Mieszkanie</t>
  </si>
  <si>
    <t>Radio i TV</t>
  </si>
  <si>
    <t>Telefon</t>
  </si>
  <si>
    <t>Ubezpieczenie</t>
  </si>
  <si>
    <t>Od odsetek kapitalowych</t>
  </si>
  <si>
    <t>PCC</t>
  </si>
  <si>
    <t>Hotel</t>
  </si>
  <si>
    <t>Park rozrywki</t>
  </si>
  <si>
    <t>Autostrada</t>
  </si>
  <si>
    <t>Myjnia</t>
  </si>
  <si>
    <t>Parking</t>
  </si>
  <si>
    <t>Ropa</t>
  </si>
  <si>
    <t>Buty</t>
  </si>
  <si>
    <t>Spodnie</t>
  </si>
  <si>
    <t>T-Shirt</t>
  </si>
  <si>
    <t xml:space="preserve">Raport miesięczny			</t>
  </si>
  <si>
    <t xml:space="preserve">			</t>
  </si>
  <si>
    <t xml:space="preserve">Źródło:	http://jakoszczedzacpieniadze.pl		</t>
  </si>
  <si>
    <t xml:space="preserve">Przychody			</t>
  </si>
  <si>
    <t xml:space="preserve">Ten arkusz to comiesięczny raport przychodów i wydatków 4-osobowej rodziny z warszawskiego Ursynowa. 
UWAGA: jedyne przychody przedstawione w arkuszu, to przychody spoza etatowej pracy. Przychodów z pracy nie ujawniam, co szczegółowo uzasadniłem w artykule: http://www.jakoszczedzacpieniadze.pl/analiza-zestawienie-finansowe-michala
Jeśli chciałbyś dowiedzieć się, jak zapanować nad domowym budżetem, ograniczać wydatki, rozsądnie wydawać pieniądze oraz oszczędzać na emeryturę, to zapraszam Cię serdecznie na mojego bloga http://jakoszczedzacpieniadze.pl	</t>
  </si>
  <si>
    <t>Kategoria</t>
  </si>
  <si>
    <t>Podkategoria</t>
  </si>
  <si>
    <t>Komentarz</t>
  </si>
  <si>
    <t>Sierpień</t>
  </si>
  <si>
    <t>Inni</t>
  </si>
  <si>
    <t>SUMA: Inny zysk</t>
  </si>
  <si>
    <t>SUMA: Zwrot dlugu</t>
  </si>
  <si>
    <t>Programy partnerskie na blogu (Złote Myśli, produkty bankowe).</t>
  </si>
  <si>
    <t>Reklamy Google AdSense na blogu.</t>
  </si>
  <si>
    <t>Odsetki z lokat i pożyczek.</t>
  </si>
  <si>
    <t>Moneyback.</t>
  </si>
  <si>
    <t>SUMA: Przychody</t>
  </si>
  <si>
    <t>Przychody bez zwrotów</t>
  </si>
  <si>
    <t>Koszty</t>
  </si>
  <si>
    <t>Hipoteczny 2</t>
  </si>
  <si>
    <t>SUMA: Biznes</t>
  </si>
  <si>
    <t>SUMA: Czasopisma</t>
  </si>
  <si>
    <t>SUMA: Datek</t>
  </si>
  <si>
    <t>SUMA: Dziecko</t>
  </si>
  <si>
    <t>SUMA: Edukacja</t>
  </si>
  <si>
    <t>SUMA: Higiena</t>
  </si>
  <si>
    <t>SUMA: Inne wydatki</t>
  </si>
  <si>
    <t>SUMA: Jedzenie</t>
  </si>
  <si>
    <t>SUMA: Komputer</t>
  </si>
  <si>
    <t>SUMA: Kredyt</t>
  </si>
  <si>
    <t>SUMA: Opieka zdrowotna</t>
  </si>
  <si>
    <t>SUMA: Oplaty</t>
  </si>
  <si>
    <t>SUMA: Podatek</t>
  </si>
  <si>
    <t>SUMA: Pozyczka</t>
  </si>
  <si>
    <t>SUMA: Relaks</t>
  </si>
  <si>
    <t>SUMA: Samochod</t>
  </si>
  <si>
    <t>SUMA: Ubranie</t>
  </si>
  <si>
    <t>SUMA: Wydatki</t>
  </si>
  <si>
    <t>Koszty bez obciążeń</t>
  </si>
  <si>
    <t>Wynagrodzenie dla osób spisujących treść podcastów.</t>
  </si>
  <si>
    <t>GetResponse</t>
  </si>
  <si>
    <t>Szkolenie, które właśnie daje mi w kość i wyjęło 6 niedziel :)</t>
  </si>
  <si>
    <t>Coś kupionego w iTunes</t>
  </si>
  <si>
    <t>Świetny wynik jak na wakacje :) Sam nie wiem jak to zrobiliśmy</t>
  </si>
  <si>
    <t>Większość kosztów poniesiona we wcześniejszych miesiącach</t>
  </si>
  <si>
    <t>Podróżowanie autem kosztuje</t>
  </si>
  <si>
    <t xml:space="preserve">Od 2013-08-01 do 2013-08-31			</t>
  </si>
  <si>
    <t>Freelancing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</si>
</sst>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 style="thin">
        <color rgb="FF5B9BD5"/>
      </right>
      <top style="thin">
        <color rgb="FF5B9BD5"/>
      </top>
      <bottom/>
      <diagonal/>
    </border>
  </borders>
  <cellStyleXfs count="6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164" fontId="0" fillId="0" borderId="0" xfId="0" applyNumberFormat="1"/>
    <xf numFmtId="164" fontId="0" fillId="0" borderId="0" xfId="0" applyNumberFormat="1" applyAlignment="1">
      <alignment vertical="top"/>
    </xf>
    <xf numFmtId="0" fontId="20" fillId="0" borderId="0" xfId="0" applyFont="1" applyAlignment="1">
      <alignment horizontal="left" vertical="top" wrapText="1"/>
    </xf>
    <xf numFmtId="0" fontId="21" fillId="0" borderId="0" xfId="43" applyAlignment="1">
      <alignment vertical="top"/>
    </xf>
    <xf numFmtId="0" fontId="1" fillId="0" borderId="0" xfId="0" applyFont="1"/>
    <xf numFmtId="0" fontId="22" fillId="0" borderId="0" xfId="0" applyFont="1" applyAlignment="1">
      <alignment vertical="top"/>
    </xf>
    <xf numFmtId="0" fontId="23" fillId="33" borderId="10" xfId="0" applyFont="1" applyFill="1" applyBorder="1"/>
    <xf numFmtId="0" fontId="23" fillId="33" borderId="0" xfId="0" applyFont="1" applyFill="1" applyBorder="1"/>
    <xf numFmtId="17" fontId="23" fillId="33" borderId="0" xfId="0" applyNumberFormat="1" applyFont="1" applyFill="1" applyBorder="1" applyAlignment="1">
      <alignment horizontal="center"/>
    </xf>
    <xf numFmtId="0" fontId="23" fillId="33" borderId="11" xfId="0" applyFont="1" applyFill="1" applyBorder="1"/>
    <xf numFmtId="44" fontId="1" fillId="0" borderId="0" xfId="42" applyFont="1" applyAlignment="1">
      <alignment vertical="top"/>
    </xf>
    <xf numFmtId="0" fontId="1" fillId="0" borderId="0" xfId="0" applyFont="1" applyAlignment="1">
      <alignment vertical="top"/>
    </xf>
    <xf numFmtId="0" fontId="24" fillId="34" borderId="0" xfId="0" applyFont="1" applyFill="1" applyAlignment="1">
      <alignment vertical="top"/>
    </xf>
    <xf numFmtId="44" fontId="24" fillId="34" borderId="0" xfId="42" applyFont="1" applyFill="1" applyAlignment="1">
      <alignment vertical="top"/>
    </xf>
    <xf numFmtId="0" fontId="25" fillId="0" borderId="0" xfId="0" applyFont="1" applyAlignment="1">
      <alignment horizontal="right" vertical="top"/>
    </xf>
    <xf numFmtId="44" fontId="25" fillId="0" borderId="0" xfId="42" applyFont="1" applyAlignment="1">
      <alignment vertical="top"/>
    </xf>
    <xf numFmtId="0" fontId="1" fillId="0" borderId="0" xfId="0" applyFont="1" applyAlignment="1">
      <alignment vertical="top" wrapText="1"/>
    </xf>
    <xf numFmtId="0" fontId="27" fillId="0" borderId="0" xfId="0" applyFont="1" applyAlignment="1">
      <alignment horizontal="right" vertical="top"/>
    </xf>
    <xf numFmtId="164" fontId="24" fillId="0" borderId="0" xfId="0" applyNumberFormat="1" applyFont="1"/>
    <xf numFmtId="0" fontId="24" fillId="0" borderId="0" xfId="0" applyFont="1" applyAlignment="1">
      <alignment horizontal="right" vertical="top"/>
    </xf>
    <xf numFmtId="44" fontId="24" fillId="0" borderId="0" xfId="0" applyNumberFormat="1" applyFont="1"/>
    <xf numFmtId="0" fontId="24" fillId="0" borderId="0" xfId="0" applyFont="1"/>
    <xf numFmtId="0" fontId="28" fillId="0" borderId="12" xfId="0" applyFont="1" applyBorder="1" applyAlignment="1">
      <alignment vertical="top" wrapText="1"/>
    </xf>
  </cellXfs>
  <cellStyles count="6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1:E23" totalsRowShown="0" headerRowDxfId="7" dataDxfId="6">
  <tableColumns count="4">
    <tableColumn id="1" name="Kategoria" dataDxfId="11"/>
    <tableColumn id="2" name="Podkategoria" dataDxfId="10"/>
    <tableColumn id="3" name="Sierpień" dataDxfId="9" dataCellStyle="Currency"/>
    <tableColumn id="4" name="Komentarz" dataDxfId="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1:E115" totalsRowShown="0" headerRowDxfId="0" dataDxfId="1">
  <tableColumns count="4">
    <tableColumn id="1" name="Kategoria" dataDxfId="5"/>
    <tableColumn id="2" name="Podkategoria" dataDxfId="4"/>
    <tableColumn id="3" name="Sierpień" dataDxfId="3"/>
    <tableColumn id="4" name="Komentarz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3"/>
  <sheetViews>
    <sheetView showGridLines="0" tabSelected="1" zoomScale="115" zoomScaleNormal="115" zoomScalePageLayoutView="115" workbookViewId="0">
      <selection activeCell="F1" sqref="F1"/>
    </sheetView>
  </sheetViews>
  <sheetFormatPr baseColWidth="10" defaultColWidth="8.83203125" defaultRowHeight="14" x14ac:dyDescent="0"/>
  <cols>
    <col min="1" max="1" width="2.5" style="1" customWidth="1"/>
    <col min="2" max="2" width="10.83203125" style="1" customWidth="1"/>
    <col min="3" max="3" width="27" style="1" customWidth="1"/>
    <col min="4" max="4" width="12" style="1" customWidth="1"/>
    <col min="5" max="5" width="35.5" style="1" customWidth="1"/>
    <col min="6" max="16384" width="8.83203125" style="1"/>
  </cols>
  <sheetData>
    <row r="1" spans="2:5" ht="23">
      <c r="B1" s="2" t="s">
        <v>71</v>
      </c>
    </row>
    <row r="2" spans="2:5">
      <c r="B2" s="1" t="s">
        <v>72</v>
      </c>
    </row>
    <row r="3" spans="2:5">
      <c r="B3" s="1" t="s">
        <v>117</v>
      </c>
      <c r="D3"/>
      <c r="E3" s="3"/>
    </row>
    <row r="4" spans="2:5">
      <c r="B4" s="1" t="s">
        <v>72</v>
      </c>
      <c r="E4" s="4"/>
    </row>
    <row r="5" spans="2:5" ht="131" customHeight="1">
      <c r="B5" s="5" t="s">
        <v>75</v>
      </c>
      <c r="C5" s="5"/>
      <c r="D5" s="5"/>
      <c r="E5" s="5"/>
    </row>
    <row r="6" spans="2:5">
      <c r="B6" s="1" t="s">
        <v>72</v>
      </c>
      <c r="E6" s="4"/>
    </row>
    <row r="7" spans="2:5">
      <c r="B7" s="1" t="s">
        <v>73</v>
      </c>
      <c r="C7" s="6"/>
      <c r="D7"/>
      <c r="E7" s="3"/>
    </row>
    <row r="8" spans="2:5" ht="15">
      <c r="B8" s="7" t="s">
        <v>72</v>
      </c>
      <c r="C8" s="7"/>
      <c r="D8" s="7"/>
      <c r="E8" s="7"/>
    </row>
    <row r="9" spans="2:5" ht="18">
      <c r="B9" s="8" t="s">
        <v>74</v>
      </c>
      <c r="C9" s="7"/>
      <c r="D9" s="7"/>
      <c r="E9" s="7"/>
    </row>
    <row r="11" spans="2:5" s="14" customFormat="1" ht="15">
      <c r="B11" s="9" t="s">
        <v>76</v>
      </c>
      <c r="C11" s="10" t="s">
        <v>77</v>
      </c>
      <c r="D11" s="11" t="s">
        <v>79</v>
      </c>
      <c r="E11" s="12" t="s">
        <v>78</v>
      </c>
    </row>
    <row r="12" spans="2:5" s="14" customFormat="1" ht="15">
      <c r="B12" s="15" t="s">
        <v>118</v>
      </c>
      <c r="C12" s="15"/>
      <c r="D12" s="16"/>
      <c r="E12" s="16"/>
    </row>
    <row r="13" spans="2:5" s="14" customFormat="1" ht="30">
      <c r="C13" s="14" t="s">
        <v>19</v>
      </c>
      <c r="D13" s="13">
        <v>254.06</v>
      </c>
      <c r="E13" s="19" t="s">
        <v>83</v>
      </c>
    </row>
    <row r="14" spans="2:5" s="14" customFormat="1" ht="15">
      <c r="C14" s="14" t="s">
        <v>22</v>
      </c>
      <c r="D14" s="13">
        <v>783.64</v>
      </c>
      <c r="E14" s="19" t="s">
        <v>84</v>
      </c>
    </row>
    <row r="15" spans="2:5" s="14" customFormat="1" ht="15">
      <c r="C15" s="17" t="s">
        <v>81</v>
      </c>
      <c r="D15" s="18">
        <f>SUM(D13:D14)</f>
        <v>1037.7</v>
      </c>
      <c r="E15" s="19"/>
    </row>
    <row r="16" spans="2:5" s="14" customFormat="1" ht="15">
      <c r="B16" s="15" t="s">
        <v>0</v>
      </c>
      <c r="C16" s="15"/>
      <c r="D16" s="16"/>
      <c r="E16" s="16"/>
    </row>
    <row r="17" spans="2:5" s="14" customFormat="1" ht="15">
      <c r="C17" s="14" t="s">
        <v>20</v>
      </c>
      <c r="D17" s="13">
        <v>3409.64</v>
      </c>
      <c r="E17" s="19" t="s">
        <v>85</v>
      </c>
    </row>
    <row r="18" spans="2:5" s="14" customFormat="1" ht="15">
      <c r="C18" s="14" t="s">
        <v>21</v>
      </c>
      <c r="D18" s="13">
        <v>74.2</v>
      </c>
      <c r="E18" s="19" t="s">
        <v>86</v>
      </c>
    </row>
    <row r="19" spans="2:5" s="14" customFormat="1" ht="15">
      <c r="C19" s="14" t="s">
        <v>23</v>
      </c>
      <c r="D19" s="13">
        <v>3.83</v>
      </c>
    </row>
    <row r="20" spans="2:5" s="14" customFormat="1" ht="15">
      <c r="C20" s="17" t="s">
        <v>81</v>
      </c>
      <c r="D20" s="18">
        <f>SUM(D17:D19)</f>
        <v>3487.6699999999996</v>
      </c>
      <c r="E20" s="19"/>
    </row>
    <row r="21" spans="2:5" s="14" customFormat="1" ht="15">
      <c r="B21" s="15" t="s">
        <v>1</v>
      </c>
      <c r="C21" s="15"/>
      <c r="D21" s="16"/>
      <c r="E21" s="16"/>
    </row>
    <row r="22" spans="2:5" s="14" customFormat="1" ht="15">
      <c r="C22" s="14" t="s">
        <v>80</v>
      </c>
      <c r="D22" s="13">
        <v>25102</v>
      </c>
    </row>
    <row r="23" spans="2:5" s="14" customFormat="1" ht="15">
      <c r="C23" s="17" t="s">
        <v>82</v>
      </c>
      <c r="D23" s="18">
        <f>SUM(D22)</f>
        <v>25102</v>
      </c>
      <c r="E23" s="19"/>
    </row>
    <row r="24" spans="2:5" s="14" customFormat="1" ht="15"/>
    <row r="25" spans="2:5" s="14" customFormat="1" ht="15">
      <c r="C25" s="20" t="s">
        <v>87</v>
      </c>
      <c r="D25" s="21">
        <f>D15+D20+D23</f>
        <v>29627.37</v>
      </c>
    </row>
    <row r="26" spans="2:5" s="14" customFormat="1" ht="15">
      <c r="C26" s="7"/>
      <c r="D26" s="7"/>
    </row>
    <row r="27" spans="2:5" s="14" customFormat="1" ht="15">
      <c r="C27" s="20" t="s">
        <v>88</v>
      </c>
      <c r="D27" s="21">
        <f>D15+D20</f>
        <v>4525.37</v>
      </c>
    </row>
    <row r="28" spans="2:5" s="14" customFormat="1" ht="15"/>
    <row r="29" spans="2:5" s="14" customFormat="1" ht="18">
      <c r="B29" s="8" t="s">
        <v>89</v>
      </c>
    </row>
    <row r="30" spans="2:5" s="14" customFormat="1" ht="15"/>
    <row r="31" spans="2:5" s="14" customFormat="1" ht="15">
      <c r="B31" s="9" t="s">
        <v>76</v>
      </c>
      <c r="C31" s="10" t="s">
        <v>77</v>
      </c>
      <c r="D31" s="11" t="s">
        <v>79</v>
      </c>
      <c r="E31" s="12" t="s">
        <v>78</v>
      </c>
    </row>
    <row r="32" spans="2:5" s="14" customFormat="1" ht="15">
      <c r="B32" s="15" t="s">
        <v>2</v>
      </c>
      <c r="C32" s="15"/>
      <c r="D32" s="16"/>
      <c r="E32" s="16"/>
    </row>
    <row r="33" spans="2:5" s="14" customFormat="1" ht="15">
      <c r="C33" s="14" t="s">
        <v>24</v>
      </c>
      <c r="D33" s="13">
        <v>62.75</v>
      </c>
    </row>
    <row r="34" spans="2:5" s="14" customFormat="1" ht="15">
      <c r="C34" s="14" t="s">
        <v>25</v>
      </c>
      <c r="D34" s="13">
        <v>104.55</v>
      </c>
    </row>
    <row r="35" spans="2:5" s="14" customFormat="1" ht="30">
      <c r="C35" s="14" t="s">
        <v>26</v>
      </c>
      <c r="D35" s="13">
        <v>66</v>
      </c>
      <c r="E35" s="25" t="s">
        <v>110</v>
      </c>
    </row>
    <row r="36" spans="2:5" s="14" customFormat="1" ht="15">
      <c r="C36" s="14" t="s">
        <v>27</v>
      </c>
      <c r="D36" s="13">
        <v>80</v>
      </c>
      <c r="E36" s="14" t="s">
        <v>111</v>
      </c>
    </row>
    <row r="37" spans="2:5" s="14" customFormat="1" ht="15">
      <c r="C37" s="14" t="s">
        <v>28</v>
      </c>
      <c r="D37" s="13">
        <v>261.73</v>
      </c>
    </row>
    <row r="38" spans="2:5" s="14" customFormat="1" ht="15">
      <c r="C38" s="17" t="s">
        <v>91</v>
      </c>
      <c r="D38" s="18">
        <f>SUM(D33:D37)</f>
        <v>575.03</v>
      </c>
    </row>
    <row r="39" spans="2:5" s="14" customFormat="1" ht="15">
      <c r="B39" s="15" t="s">
        <v>3</v>
      </c>
      <c r="C39" s="15"/>
      <c r="D39" s="16"/>
      <c r="E39" s="16"/>
    </row>
    <row r="40" spans="2:5" s="14" customFormat="1" ht="15">
      <c r="C40" s="14" t="s">
        <v>29</v>
      </c>
      <c r="D40" s="13">
        <v>26.7</v>
      </c>
    </row>
    <row r="41" spans="2:5" s="14" customFormat="1" ht="15">
      <c r="C41" s="17" t="s">
        <v>92</v>
      </c>
      <c r="D41" s="18">
        <f>D40</f>
        <v>26.7</v>
      </c>
    </row>
    <row r="42" spans="2:5" s="14" customFormat="1" ht="15">
      <c r="B42" s="15" t="s">
        <v>4</v>
      </c>
      <c r="C42" s="15"/>
      <c r="D42" s="16"/>
      <c r="E42" s="16"/>
    </row>
    <row r="43" spans="2:5" s="14" customFormat="1" ht="15">
      <c r="C43" s="14" t="s">
        <v>30</v>
      </c>
      <c r="D43" s="13">
        <v>26</v>
      </c>
    </row>
    <row r="44" spans="2:5" s="14" customFormat="1" ht="15">
      <c r="C44" s="17" t="s">
        <v>93</v>
      </c>
      <c r="D44" s="18">
        <f>D43</f>
        <v>26</v>
      </c>
    </row>
    <row r="45" spans="2:5" s="14" customFormat="1" ht="15">
      <c r="B45" s="15" t="s">
        <v>5</v>
      </c>
      <c r="C45" s="15"/>
      <c r="D45" s="16"/>
      <c r="E45" s="16"/>
    </row>
    <row r="46" spans="2:5" s="14" customFormat="1" ht="15">
      <c r="C46" s="14" t="s">
        <v>31</v>
      </c>
      <c r="D46" s="13">
        <v>19</v>
      </c>
    </row>
    <row r="47" spans="2:5" s="14" customFormat="1" ht="15">
      <c r="C47" s="17" t="s">
        <v>94</v>
      </c>
      <c r="D47" s="18">
        <f>D46</f>
        <v>19</v>
      </c>
    </row>
    <row r="48" spans="2:5" s="14" customFormat="1" ht="15">
      <c r="B48" s="15" t="s">
        <v>6</v>
      </c>
      <c r="C48" s="15"/>
      <c r="D48" s="16"/>
      <c r="E48" s="16"/>
    </row>
    <row r="49" spans="2:5" s="14" customFormat="1" ht="30">
      <c r="C49" s="14" t="s">
        <v>32</v>
      </c>
      <c r="D49" s="13">
        <v>1497</v>
      </c>
      <c r="E49" s="19" t="s">
        <v>112</v>
      </c>
    </row>
    <row r="50" spans="2:5" s="14" customFormat="1" ht="15">
      <c r="C50" s="17" t="s">
        <v>95</v>
      </c>
      <c r="D50" s="18">
        <f>D49</f>
        <v>1497</v>
      </c>
    </row>
    <row r="51" spans="2:5" s="14" customFormat="1" ht="15">
      <c r="B51" s="15" t="s">
        <v>7</v>
      </c>
      <c r="C51" s="15"/>
      <c r="D51" s="16"/>
      <c r="E51" s="16"/>
    </row>
    <row r="52" spans="2:5" s="14" customFormat="1" ht="15">
      <c r="C52" s="14" t="s">
        <v>33</v>
      </c>
      <c r="D52" s="13">
        <v>11.96</v>
      </c>
    </row>
    <row r="53" spans="2:5" s="14" customFormat="1" ht="15">
      <c r="C53" s="14" t="s">
        <v>34</v>
      </c>
      <c r="D53" s="13">
        <v>1.99</v>
      </c>
    </row>
    <row r="54" spans="2:5" s="14" customFormat="1" ht="15">
      <c r="C54" s="14" t="s">
        <v>35</v>
      </c>
      <c r="D54" s="13">
        <v>65.59</v>
      </c>
    </row>
    <row r="55" spans="2:5" s="14" customFormat="1" ht="15">
      <c r="C55" s="14" t="s">
        <v>36</v>
      </c>
      <c r="D55" s="13">
        <v>8.7899999999999991</v>
      </c>
    </row>
    <row r="56" spans="2:5" s="14" customFormat="1" ht="15">
      <c r="C56" s="14" t="s">
        <v>37</v>
      </c>
      <c r="D56" s="13">
        <v>4.05</v>
      </c>
    </row>
    <row r="57" spans="2:5" s="14" customFormat="1" ht="15">
      <c r="C57" s="17" t="s">
        <v>96</v>
      </c>
      <c r="D57" s="18">
        <f>SUM(D52:D56)</f>
        <v>92.38000000000001</v>
      </c>
    </row>
    <row r="58" spans="2:5" s="14" customFormat="1" ht="15">
      <c r="B58" s="15" t="s">
        <v>8</v>
      </c>
      <c r="C58" s="15"/>
      <c r="D58" s="16"/>
      <c r="E58" s="16"/>
    </row>
    <row r="59" spans="2:5" s="14" customFormat="1" ht="15">
      <c r="C59" s="14" t="s">
        <v>38</v>
      </c>
      <c r="D59" s="13">
        <v>55.72</v>
      </c>
    </row>
    <row r="60" spans="2:5" s="14" customFormat="1" ht="15">
      <c r="C60" s="14" t="s">
        <v>34</v>
      </c>
      <c r="D60" s="13">
        <v>151.6</v>
      </c>
    </row>
    <row r="61" spans="2:5" s="14" customFormat="1" ht="15">
      <c r="C61" s="14" t="s">
        <v>39</v>
      </c>
      <c r="D61" s="13">
        <v>54.7</v>
      </c>
    </row>
    <row r="62" spans="2:5" s="14" customFormat="1" ht="15">
      <c r="C62" s="14" t="s">
        <v>40</v>
      </c>
      <c r="D62" s="13">
        <v>32.99</v>
      </c>
    </row>
    <row r="63" spans="2:5" s="14" customFormat="1" ht="15">
      <c r="C63" s="14" t="s">
        <v>41</v>
      </c>
      <c r="D63" s="13">
        <v>4.93</v>
      </c>
    </row>
    <row r="64" spans="2:5" s="14" customFormat="1" ht="15">
      <c r="C64" s="17" t="s">
        <v>97</v>
      </c>
      <c r="D64" s="18">
        <f>SUM(D59:D63)</f>
        <v>299.94</v>
      </c>
    </row>
    <row r="65" spans="2:5" s="14" customFormat="1" ht="15">
      <c r="B65" s="15" t="s">
        <v>9</v>
      </c>
      <c r="C65" s="15"/>
      <c r="D65" s="16"/>
      <c r="E65" s="16"/>
    </row>
    <row r="66" spans="2:5" s="14" customFormat="1" ht="15">
      <c r="C66" s="14" t="s">
        <v>42</v>
      </c>
      <c r="D66" s="13">
        <v>299.05</v>
      </c>
    </row>
    <row r="67" spans="2:5" s="14" customFormat="1" ht="15">
      <c r="C67" s="14" t="s">
        <v>43</v>
      </c>
      <c r="D67" s="13">
        <v>6.99</v>
      </c>
    </row>
    <row r="68" spans="2:5" s="14" customFormat="1" ht="15">
      <c r="C68" s="14" t="s">
        <v>44</v>
      </c>
      <c r="D68" s="13">
        <v>10</v>
      </c>
    </row>
    <row r="69" spans="2:5" s="14" customFormat="1" ht="15">
      <c r="C69" s="14" t="s">
        <v>45</v>
      </c>
      <c r="D69" s="13">
        <v>16.89</v>
      </c>
    </row>
    <row r="70" spans="2:5" s="14" customFormat="1" ht="15">
      <c r="C70" s="14" t="s">
        <v>46</v>
      </c>
      <c r="D70" s="13">
        <v>59.29</v>
      </c>
    </row>
    <row r="71" spans="2:5" s="14" customFormat="1" ht="15">
      <c r="C71" s="14" t="s">
        <v>47</v>
      </c>
      <c r="D71" s="13">
        <v>133.65</v>
      </c>
    </row>
    <row r="72" spans="2:5" s="14" customFormat="1" ht="15">
      <c r="C72" s="14" t="s">
        <v>48</v>
      </c>
      <c r="D72" s="13">
        <v>1352.76</v>
      </c>
    </row>
    <row r="73" spans="2:5" s="14" customFormat="1" ht="30">
      <c r="C73" s="17" t="s">
        <v>98</v>
      </c>
      <c r="D73" s="18">
        <f>SUM(D66:D72)</f>
        <v>1878.63</v>
      </c>
      <c r="E73" s="19" t="s">
        <v>114</v>
      </c>
    </row>
    <row r="74" spans="2:5" s="14" customFormat="1" ht="15">
      <c r="B74" s="15" t="s">
        <v>10</v>
      </c>
      <c r="C74" s="15"/>
      <c r="D74" s="16"/>
      <c r="E74" s="16"/>
    </row>
    <row r="75" spans="2:5" s="14" customFormat="1" ht="15">
      <c r="C75" s="14" t="s">
        <v>49</v>
      </c>
      <c r="D75" s="13">
        <v>7.35</v>
      </c>
      <c r="E75" s="14" t="s">
        <v>113</v>
      </c>
    </row>
    <row r="76" spans="2:5" s="14" customFormat="1" ht="15">
      <c r="C76" s="17" t="s">
        <v>99</v>
      </c>
      <c r="D76" s="18">
        <f>SUM(D75)</f>
        <v>7.35</v>
      </c>
    </row>
    <row r="77" spans="2:5" s="14" customFormat="1" ht="15">
      <c r="B77" s="15" t="s">
        <v>11</v>
      </c>
      <c r="C77" s="15"/>
      <c r="D77" s="16"/>
      <c r="E77" s="16"/>
    </row>
    <row r="78" spans="2:5" s="14" customFormat="1" ht="15">
      <c r="C78" s="14" t="s">
        <v>50</v>
      </c>
      <c r="D78" s="13">
        <v>5408</v>
      </c>
    </row>
    <row r="79" spans="2:5" s="14" customFormat="1" ht="15">
      <c r="C79" s="14" t="s">
        <v>90</v>
      </c>
      <c r="D79" s="13">
        <f>1703.18+1080.06</f>
        <v>2783.24</v>
      </c>
    </row>
    <row r="80" spans="2:5" s="14" customFormat="1" ht="15">
      <c r="C80" s="17" t="s">
        <v>100</v>
      </c>
      <c r="D80" s="18">
        <f>SUM(D78:D79)</f>
        <v>8191.24</v>
      </c>
    </row>
    <row r="81" spans="2:5" s="14" customFormat="1" ht="15">
      <c r="B81" s="15" t="s">
        <v>12</v>
      </c>
      <c r="C81" s="15"/>
      <c r="D81" s="16"/>
      <c r="E81" s="16"/>
    </row>
    <row r="82" spans="2:5" s="14" customFormat="1" ht="15">
      <c r="C82" s="14" t="s">
        <v>51</v>
      </c>
      <c r="D82" s="13">
        <v>120</v>
      </c>
    </row>
    <row r="83" spans="2:5" s="14" customFormat="1" ht="15">
      <c r="C83" s="17" t="s">
        <v>101</v>
      </c>
      <c r="D83" s="18">
        <f>SUM(D82)</f>
        <v>120</v>
      </c>
    </row>
    <row r="84" spans="2:5" s="14" customFormat="1" ht="15">
      <c r="B84" s="15" t="s">
        <v>13</v>
      </c>
      <c r="C84" s="15"/>
      <c r="D84" s="16"/>
      <c r="E84" s="16"/>
    </row>
    <row r="85" spans="2:5" s="14" customFormat="1" ht="15">
      <c r="C85" s="14" t="s">
        <v>52</v>
      </c>
      <c r="D85" s="13">
        <v>14.63</v>
      </c>
    </row>
    <row r="86" spans="2:5" s="14" customFormat="1" ht="15">
      <c r="C86" s="14" t="s">
        <v>53</v>
      </c>
      <c r="D86" s="13">
        <v>4</v>
      </c>
    </row>
    <row r="87" spans="2:5" s="14" customFormat="1" ht="15">
      <c r="C87" s="14" t="s">
        <v>54</v>
      </c>
      <c r="D87" s="13">
        <v>221.03</v>
      </c>
    </row>
    <row r="88" spans="2:5" s="14" customFormat="1" ht="15">
      <c r="C88" s="14" t="s">
        <v>55</v>
      </c>
      <c r="D88" s="13">
        <v>41</v>
      </c>
    </row>
    <row r="89" spans="2:5" s="14" customFormat="1" ht="15">
      <c r="C89" s="14" t="s">
        <v>56</v>
      </c>
      <c r="D89" s="13">
        <v>1499.77</v>
      </c>
    </row>
    <row r="90" spans="2:5" s="14" customFormat="1" ht="15">
      <c r="C90" s="14" t="s">
        <v>57</v>
      </c>
      <c r="D90" s="13">
        <v>62.99</v>
      </c>
    </row>
    <row r="91" spans="2:5" s="14" customFormat="1" ht="15">
      <c r="C91" s="14" t="s">
        <v>58</v>
      </c>
      <c r="D91" s="13">
        <v>61.77</v>
      </c>
    </row>
    <row r="92" spans="2:5" s="14" customFormat="1" ht="15">
      <c r="C92" s="14" t="s">
        <v>59</v>
      </c>
      <c r="D92" s="13">
        <v>27.99</v>
      </c>
    </row>
    <row r="93" spans="2:5" s="14" customFormat="1" ht="15">
      <c r="C93" s="17" t="s">
        <v>102</v>
      </c>
      <c r="D93" s="18">
        <f>SUM(D85:D92)</f>
        <v>1933.1799999999998</v>
      </c>
    </row>
    <row r="94" spans="2:5" s="14" customFormat="1" ht="15">
      <c r="B94" s="15" t="s">
        <v>14</v>
      </c>
      <c r="C94" s="15"/>
      <c r="D94" s="16"/>
      <c r="E94" s="16"/>
    </row>
    <row r="95" spans="2:5" s="14" customFormat="1" ht="15">
      <c r="C95" s="14" t="s">
        <v>60</v>
      </c>
      <c r="D95" s="13">
        <v>383.41</v>
      </c>
    </row>
    <row r="96" spans="2:5" s="14" customFormat="1" ht="15">
      <c r="C96" s="14" t="s">
        <v>61</v>
      </c>
      <c r="D96" s="13">
        <v>50</v>
      </c>
    </row>
    <row r="97" spans="2:5" s="14" customFormat="1" ht="15">
      <c r="C97" s="17" t="s">
        <v>103</v>
      </c>
      <c r="D97" s="18">
        <f>SUM(D95:D96)</f>
        <v>433.41</v>
      </c>
    </row>
    <row r="98" spans="2:5" s="14" customFormat="1" ht="15">
      <c r="B98" s="15" t="s">
        <v>15</v>
      </c>
      <c r="C98" s="15"/>
      <c r="D98" s="16"/>
      <c r="E98" s="16"/>
    </row>
    <row r="99" spans="2:5" s="14" customFormat="1" ht="15">
      <c r="C99" s="14" t="s">
        <v>80</v>
      </c>
      <c r="D99" s="13">
        <v>101.63</v>
      </c>
    </row>
    <row r="100" spans="2:5" s="14" customFormat="1" ht="15">
      <c r="C100" s="17" t="s">
        <v>104</v>
      </c>
      <c r="D100" s="18">
        <f>SUM(D99)</f>
        <v>101.63</v>
      </c>
    </row>
    <row r="101" spans="2:5" s="14" customFormat="1" ht="15">
      <c r="B101" s="15" t="s">
        <v>16</v>
      </c>
      <c r="C101" s="15"/>
      <c r="D101" s="16"/>
      <c r="E101" s="16"/>
    </row>
    <row r="102" spans="2:5" s="14" customFormat="1" ht="30">
      <c r="C102" s="14" t="s">
        <v>62</v>
      </c>
      <c r="D102" s="13">
        <v>1825.76</v>
      </c>
      <c r="E102" s="19" t="s">
        <v>115</v>
      </c>
    </row>
    <row r="103" spans="2:5" s="14" customFormat="1" ht="15">
      <c r="C103" s="14" t="s">
        <v>63</v>
      </c>
      <c r="D103" s="13">
        <v>940.82</v>
      </c>
    </row>
    <row r="104" spans="2:5" s="14" customFormat="1" ht="15">
      <c r="C104" s="17" t="s">
        <v>105</v>
      </c>
      <c r="D104" s="18">
        <f>SUM(D102:D103)</f>
        <v>2766.58</v>
      </c>
    </row>
    <row r="105" spans="2:5" s="14" customFormat="1" ht="15">
      <c r="B105" s="15" t="s">
        <v>17</v>
      </c>
      <c r="C105" s="15"/>
      <c r="D105" s="16"/>
      <c r="E105" s="16"/>
    </row>
    <row r="106" spans="2:5" s="14" customFormat="1" ht="15">
      <c r="C106" s="14" t="s">
        <v>64</v>
      </c>
      <c r="D106" s="13">
        <v>710.05</v>
      </c>
    </row>
    <row r="107" spans="2:5" s="14" customFormat="1" ht="15">
      <c r="C107" s="14" t="s">
        <v>65</v>
      </c>
      <c r="D107" s="13">
        <v>6</v>
      </c>
    </row>
    <row r="108" spans="2:5" s="14" customFormat="1" ht="15">
      <c r="C108" s="14" t="s">
        <v>66</v>
      </c>
      <c r="D108" s="13">
        <v>112.34</v>
      </c>
    </row>
    <row r="109" spans="2:5" s="14" customFormat="1" ht="15">
      <c r="C109" s="14" t="s">
        <v>67</v>
      </c>
      <c r="D109" s="13">
        <v>2301.3000000000002</v>
      </c>
    </row>
    <row r="110" spans="2:5" s="14" customFormat="1" ht="15">
      <c r="C110" s="17" t="s">
        <v>106</v>
      </c>
      <c r="D110" s="18">
        <f>SUM(D106:D109)</f>
        <v>3129.69</v>
      </c>
      <c r="E110" s="14" t="s">
        <v>116</v>
      </c>
    </row>
    <row r="111" spans="2:5" s="14" customFormat="1" ht="15">
      <c r="B111" s="15" t="s">
        <v>18</v>
      </c>
      <c r="C111" s="15"/>
      <c r="D111" s="16"/>
      <c r="E111" s="16"/>
    </row>
    <row r="112" spans="2:5" s="14" customFormat="1" ht="15">
      <c r="C112" s="14" t="s">
        <v>68</v>
      </c>
      <c r="D112" s="13">
        <v>39.97</v>
      </c>
    </row>
    <row r="113" spans="3:4" s="14" customFormat="1" ht="15">
      <c r="C113" s="14" t="s">
        <v>69</v>
      </c>
      <c r="D113" s="13">
        <v>21.99</v>
      </c>
    </row>
    <row r="114" spans="3:4" s="14" customFormat="1" ht="15">
      <c r="C114" s="14" t="s">
        <v>70</v>
      </c>
      <c r="D114" s="13">
        <v>44.58</v>
      </c>
    </row>
    <row r="115" spans="3:4" s="14" customFormat="1" ht="15">
      <c r="C115" s="17" t="s">
        <v>107</v>
      </c>
      <c r="D115" s="18">
        <f>SUM(D112:D114)</f>
        <v>106.53999999999999</v>
      </c>
    </row>
    <row r="116" spans="3:4" s="14" customFormat="1" ht="15">
      <c r="D116" s="13"/>
    </row>
    <row r="117" spans="3:4" s="14" customFormat="1" ht="15">
      <c r="C117" s="22" t="s">
        <v>108</v>
      </c>
      <c r="D117" s="23">
        <f>D38+D41+D44+D47+D50+D57+D64+D73+D76+D80+D83+D93+D97+D100+D104+D110+D115</f>
        <v>21204.3</v>
      </c>
    </row>
    <row r="118" spans="3:4" s="14" customFormat="1" ht="15">
      <c r="C118" s="1"/>
      <c r="D118" s="24"/>
    </row>
    <row r="119" spans="3:4" s="14" customFormat="1" ht="15">
      <c r="C119" s="22" t="s">
        <v>109</v>
      </c>
      <c r="D119" s="23">
        <f>D117-D100-D80</f>
        <v>12911.429999999998</v>
      </c>
    </row>
    <row r="120" spans="3:4" s="14" customFormat="1" ht="15">
      <c r="D120" s="13"/>
    </row>
    <row r="121" spans="3:4" s="14" customFormat="1" ht="15">
      <c r="D121" s="13"/>
    </row>
    <row r="122" spans="3:4" s="14" customFormat="1" ht="15">
      <c r="D122" s="13"/>
    </row>
    <row r="123" spans="3:4" s="14" customFormat="1" ht="15">
      <c r="D123" s="13"/>
    </row>
    <row r="124" spans="3:4" s="14" customFormat="1" ht="15"/>
    <row r="125" spans="3:4" s="14" customFormat="1" ht="15"/>
    <row r="126" spans="3:4" s="14" customFormat="1" ht="15"/>
    <row r="127" spans="3:4" s="14" customFormat="1" ht="15"/>
    <row r="128" spans="3:4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</sheetData>
  <mergeCells count="1">
    <mergeCell ref="B5:E5"/>
  </mergeCells>
  <pageMargins left="0.7" right="0.7" top="0.75" bottom="0.75" header="0.3" footer="0.3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Sierpień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 Szafranski</cp:lastModifiedBy>
  <dcterms:created xsi:type="dcterms:W3CDTF">2013-09-27T10:00:36Z</dcterms:created>
  <dcterms:modified xsi:type="dcterms:W3CDTF">2013-09-29T05:09:34Z</dcterms:modified>
</cp:coreProperties>
</file>