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8920" yWindow="5100" windowWidth="25600" windowHeight="19020" tabRatio="500"/>
  </bookViews>
  <sheets>
    <sheet name="Kalkulator kredytu studenckiego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F20" i="1"/>
  <c r="I20" i="1"/>
  <c r="K20" i="1"/>
  <c r="L20" i="1"/>
  <c r="M20" i="1"/>
  <c r="D21" i="1"/>
  <c r="G21" i="1"/>
  <c r="F21" i="1"/>
  <c r="I21" i="1"/>
  <c r="K21" i="1"/>
  <c r="L21" i="1"/>
  <c r="M21" i="1"/>
  <c r="D22" i="1"/>
  <c r="G22" i="1"/>
  <c r="F22" i="1"/>
  <c r="I22" i="1"/>
  <c r="K22" i="1"/>
  <c r="L22" i="1"/>
  <c r="M22" i="1"/>
  <c r="D23" i="1"/>
  <c r="G23" i="1"/>
  <c r="F23" i="1"/>
  <c r="I23" i="1"/>
  <c r="K23" i="1"/>
  <c r="L23" i="1"/>
  <c r="M23" i="1"/>
  <c r="D24" i="1"/>
  <c r="G24" i="1"/>
  <c r="F24" i="1"/>
  <c r="I24" i="1"/>
  <c r="K24" i="1"/>
  <c r="L24" i="1"/>
  <c r="M24" i="1"/>
  <c r="D25" i="1"/>
  <c r="G25" i="1"/>
  <c r="F25" i="1"/>
  <c r="I25" i="1"/>
  <c r="K25" i="1"/>
  <c r="L25" i="1"/>
  <c r="M25" i="1"/>
  <c r="D26" i="1"/>
  <c r="G26" i="1"/>
  <c r="F26" i="1"/>
  <c r="I26" i="1"/>
  <c r="K26" i="1"/>
  <c r="L26" i="1"/>
  <c r="M26" i="1"/>
  <c r="D27" i="1"/>
  <c r="G27" i="1"/>
  <c r="F27" i="1"/>
  <c r="I27" i="1"/>
  <c r="K27" i="1"/>
  <c r="L27" i="1"/>
  <c r="M27" i="1"/>
  <c r="D28" i="1"/>
  <c r="G28" i="1"/>
  <c r="F28" i="1"/>
  <c r="I28" i="1"/>
  <c r="K28" i="1"/>
  <c r="L28" i="1"/>
  <c r="M28" i="1"/>
  <c r="D29" i="1"/>
  <c r="G29" i="1"/>
  <c r="F29" i="1"/>
  <c r="I29" i="1"/>
  <c r="K29" i="1"/>
  <c r="L29" i="1"/>
  <c r="M29" i="1"/>
  <c r="D30" i="1"/>
  <c r="G30" i="1"/>
  <c r="F30" i="1"/>
  <c r="I30" i="1"/>
  <c r="K30" i="1"/>
  <c r="L30" i="1"/>
  <c r="M30" i="1"/>
  <c r="D31" i="1"/>
  <c r="G31" i="1"/>
  <c r="F31" i="1"/>
  <c r="I31" i="1"/>
  <c r="K31" i="1"/>
  <c r="L31" i="1"/>
  <c r="M31" i="1"/>
  <c r="D32" i="1"/>
  <c r="G32" i="1"/>
  <c r="F32" i="1"/>
  <c r="I32" i="1"/>
  <c r="K32" i="1"/>
  <c r="L32" i="1"/>
  <c r="M32" i="1"/>
  <c r="D33" i="1"/>
  <c r="G33" i="1"/>
  <c r="F33" i="1"/>
  <c r="I33" i="1"/>
  <c r="K33" i="1"/>
  <c r="L33" i="1"/>
  <c r="M33" i="1"/>
  <c r="D34" i="1"/>
  <c r="G34" i="1"/>
  <c r="F34" i="1"/>
  <c r="I34" i="1"/>
  <c r="K34" i="1"/>
  <c r="L34" i="1"/>
  <c r="M34" i="1"/>
  <c r="D35" i="1"/>
  <c r="G35" i="1"/>
  <c r="F35" i="1"/>
  <c r="I35" i="1"/>
  <c r="K35" i="1"/>
  <c r="L35" i="1"/>
  <c r="M35" i="1"/>
  <c r="D36" i="1"/>
  <c r="G36" i="1"/>
  <c r="F36" i="1"/>
  <c r="I36" i="1"/>
  <c r="K36" i="1"/>
  <c r="L36" i="1"/>
  <c r="M36" i="1"/>
  <c r="D37" i="1"/>
  <c r="G37" i="1"/>
  <c r="F37" i="1"/>
  <c r="I37" i="1"/>
  <c r="K37" i="1"/>
  <c r="L37" i="1"/>
  <c r="M37" i="1"/>
  <c r="D38" i="1"/>
  <c r="G38" i="1"/>
  <c r="F38" i="1"/>
  <c r="I38" i="1"/>
  <c r="K38" i="1"/>
  <c r="L38" i="1"/>
  <c r="M38" i="1"/>
  <c r="D39" i="1"/>
  <c r="G39" i="1"/>
  <c r="F39" i="1"/>
  <c r="I39" i="1"/>
  <c r="K39" i="1"/>
  <c r="L39" i="1"/>
  <c r="M39" i="1"/>
  <c r="D40" i="1"/>
  <c r="G40" i="1"/>
  <c r="F40" i="1"/>
  <c r="I40" i="1"/>
  <c r="K40" i="1"/>
  <c r="L40" i="1"/>
  <c r="M40" i="1"/>
  <c r="D41" i="1"/>
  <c r="G41" i="1"/>
  <c r="F41" i="1"/>
  <c r="I41" i="1"/>
  <c r="K41" i="1"/>
  <c r="L41" i="1"/>
  <c r="M41" i="1"/>
  <c r="D42" i="1"/>
  <c r="G42" i="1"/>
  <c r="F42" i="1"/>
  <c r="I42" i="1"/>
  <c r="K42" i="1"/>
  <c r="L42" i="1"/>
  <c r="M42" i="1"/>
  <c r="D43" i="1"/>
  <c r="G43" i="1"/>
  <c r="F43" i="1"/>
  <c r="I43" i="1"/>
  <c r="K43" i="1"/>
  <c r="L43" i="1"/>
  <c r="M43" i="1"/>
  <c r="D44" i="1"/>
  <c r="G44" i="1"/>
  <c r="F44" i="1"/>
  <c r="I44" i="1"/>
  <c r="K44" i="1"/>
  <c r="L44" i="1"/>
  <c r="M44" i="1"/>
  <c r="D45" i="1"/>
  <c r="G45" i="1"/>
  <c r="F45" i="1"/>
  <c r="I45" i="1"/>
  <c r="K45" i="1"/>
  <c r="L45" i="1"/>
  <c r="M45" i="1"/>
  <c r="D46" i="1"/>
  <c r="G46" i="1"/>
  <c r="F46" i="1"/>
  <c r="I46" i="1"/>
  <c r="K46" i="1"/>
  <c r="L46" i="1"/>
  <c r="M46" i="1"/>
  <c r="D47" i="1"/>
  <c r="G47" i="1"/>
  <c r="F47" i="1"/>
  <c r="I47" i="1"/>
  <c r="K47" i="1"/>
  <c r="L47" i="1"/>
  <c r="M47" i="1"/>
  <c r="D48" i="1"/>
  <c r="G48" i="1"/>
  <c r="F48" i="1"/>
  <c r="I48" i="1"/>
  <c r="K48" i="1"/>
  <c r="L48" i="1"/>
  <c r="M48" i="1"/>
  <c r="D49" i="1"/>
  <c r="G49" i="1"/>
  <c r="F49" i="1"/>
  <c r="I49" i="1"/>
  <c r="K49" i="1"/>
  <c r="L49" i="1"/>
  <c r="M49" i="1"/>
  <c r="D50" i="1"/>
  <c r="G50" i="1"/>
  <c r="F50" i="1"/>
  <c r="I50" i="1"/>
  <c r="K50" i="1"/>
  <c r="L50" i="1"/>
  <c r="M50" i="1"/>
  <c r="D51" i="1"/>
  <c r="G51" i="1"/>
  <c r="F51" i="1"/>
  <c r="I51" i="1"/>
  <c r="K51" i="1"/>
  <c r="L51" i="1"/>
  <c r="M51" i="1"/>
  <c r="D52" i="1"/>
  <c r="G52" i="1"/>
  <c r="F52" i="1"/>
  <c r="I52" i="1"/>
  <c r="K52" i="1"/>
  <c r="L52" i="1"/>
  <c r="M52" i="1"/>
  <c r="D53" i="1"/>
  <c r="G53" i="1"/>
  <c r="F53" i="1"/>
  <c r="I53" i="1"/>
  <c r="K53" i="1"/>
  <c r="L53" i="1"/>
  <c r="M53" i="1"/>
  <c r="D54" i="1"/>
  <c r="G54" i="1"/>
  <c r="F54" i="1"/>
  <c r="I54" i="1"/>
  <c r="K54" i="1"/>
  <c r="L54" i="1"/>
  <c r="M54" i="1"/>
  <c r="D55" i="1"/>
  <c r="G55" i="1"/>
  <c r="F55" i="1"/>
  <c r="I55" i="1"/>
  <c r="K55" i="1"/>
  <c r="L55" i="1"/>
  <c r="M55" i="1"/>
  <c r="D56" i="1"/>
  <c r="G56" i="1"/>
  <c r="F56" i="1"/>
  <c r="I56" i="1"/>
  <c r="K56" i="1"/>
  <c r="L56" i="1"/>
  <c r="M56" i="1"/>
  <c r="D57" i="1"/>
  <c r="G57" i="1"/>
  <c r="F57" i="1"/>
  <c r="I57" i="1"/>
  <c r="K57" i="1"/>
  <c r="L57" i="1"/>
  <c r="M57" i="1"/>
  <c r="D58" i="1"/>
  <c r="G58" i="1"/>
  <c r="F58" i="1"/>
  <c r="I58" i="1"/>
  <c r="K58" i="1"/>
  <c r="L58" i="1"/>
  <c r="M58" i="1"/>
  <c r="D59" i="1"/>
  <c r="G59" i="1"/>
  <c r="F59" i="1"/>
  <c r="I59" i="1"/>
  <c r="K59" i="1"/>
  <c r="L59" i="1"/>
  <c r="M59" i="1"/>
  <c r="D60" i="1"/>
  <c r="G60" i="1"/>
  <c r="F60" i="1"/>
  <c r="I60" i="1"/>
  <c r="K60" i="1"/>
  <c r="L60" i="1"/>
  <c r="M60" i="1"/>
  <c r="D61" i="1"/>
  <c r="G61" i="1"/>
  <c r="F61" i="1"/>
  <c r="I61" i="1"/>
  <c r="K61" i="1"/>
  <c r="L61" i="1"/>
  <c r="M61" i="1"/>
  <c r="D62" i="1"/>
  <c r="G62" i="1"/>
  <c r="F62" i="1"/>
  <c r="I62" i="1"/>
  <c r="K62" i="1"/>
  <c r="L62" i="1"/>
  <c r="M62" i="1"/>
  <c r="D63" i="1"/>
  <c r="G63" i="1"/>
  <c r="F63" i="1"/>
  <c r="I63" i="1"/>
  <c r="K63" i="1"/>
  <c r="L63" i="1"/>
  <c r="M63" i="1"/>
  <c r="D64" i="1"/>
  <c r="G64" i="1"/>
  <c r="F64" i="1"/>
  <c r="I64" i="1"/>
  <c r="K64" i="1"/>
  <c r="L64" i="1"/>
  <c r="M64" i="1"/>
  <c r="D65" i="1"/>
  <c r="G65" i="1"/>
  <c r="F65" i="1"/>
  <c r="I65" i="1"/>
  <c r="K65" i="1"/>
  <c r="L65" i="1"/>
  <c r="M65" i="1"/>
  <c r="D66" i="1"/>
  <c r="G66" i="1"/>
  <c r="F66" i="1"/>
  <c r="I66" i="1"/>
  <c r="K66" i="1"/>
  <c r="L66" i="1"/>
  <c r="M66" i="1"/>
  <c r="D67" i="1"/>
  <c r="G67" i="1"/>
  <c r="F67" i="1"/>
  <c r="I67" i="1"/>
  <c r="K67" i="1"/>
  <c r="L67" i="1"/>
  <c r="M67" i="1"/>
  <c r="D68" i="1"/>
  <c r="G68" i="1"/>
  <c r="F68" i="1"/>
  <c r="I68" i="1"/>
  <c r="K68" i="1"/>
  <c r="L68" i="1"/>
  <c r="M68" i="1"/>
  <c r="D69" i="1"/>
  <c r="G69" i="1"/>
  <c r="F69" i="1"/>
  <c r="I69" i="1"/>
  <c r="K69" i="1"/>
  <c r="L69" i="1"/>
  <c r="M69" i="1"/>
  <c r="D70" i="1"/>
  <c r="G70" i="1"/>
  <c r="F70" i="1"/>
  <c r="I70" i="1"/>
  <c r="K70" i="1"/>
  <c r="L70" i="1"/>
  <c r="M70" i="1"/>
  <c r="D71" i="1"/>
  <c r="G71" i="1"/>
  <c r="F71" i="1"/>
  <c r="I71" i="1"/>
  <c r="K71" i="1"/>
  <c r="L71" i="1"/>
  <c r="M71" i="1"/>
  <c r="D72" i="1"/>
  <c r="G72" i="1"/>
  <c r="F72" i="1"/>
  <c r="I72" i="1"/>
  <c r="K72" i="1"/>
  <c r="L72" i="1"/>
  <c r="M72" i="1"/>
  <c r="D73" i="1"/>
  <c r="G73" i="1"/>
  <c r="F73" i="1"/>
  <c r="I73" i="1"/>
  <c r="K73" i="1"/>
  <c r="L73" i="1"/>
  <c r="M73" i="1"/>
  <c r="D74" i="1"/>
  <c r="G74" i="1"/>
  <c r="F74" i="1"/>
  <c r="I74" i="1"/>
  <c r="K74" i="1"/>
  <c r="L74" i="1"/>
  <c r="M74" i="1"/>
  <c r="D75" i="1"/>
  <c r="G75" i="1"/>
  <c r="F75" i="1"/>
  <c r="I75" i="1"/>
  <c r="K75" i="1"/>
  <c r="L75" i="1"/>
  <c r="M75" i="1"/>
  <c r="D76" i="1"/>
  <c r="G76" i="1"/>
  <c r="F76" i="1"/>
  <c r="I76" i="1"/>
  <c r="K76" i="1"/>
  <c r="L76" i="1"/>
  <c r="M76" i="1"/>
  <c r="D77" i="1"/>
  <c r="G77" i="1"/>
  <c r="F77" i="1"/>
  <c r="I77" i="1"/>
  <c r="K77" i="1"/>
  <c r="L77" i="1"/>
  <c r="M77" i="1"/>
  <c r="D78" i="1"/>
  <c r="G78" i="1"/>
  <c r="F78" i="1"/>
  <c r="I78" i="1"/>
  <c r="K78" i="1"/>
  <c r="L78" i="1"/>
  <c r="M78" i="1"/>
  <c r="D79" i="1"/>
  <c r="G79" i="1"/>
  <c r="F79" i="1"/>
  <c r="I79" i="1"/>
  <c r="K79" i="1"/>
  <c r="L79" i="1"/>
  <c r="M79" i="1"/>
  <c r="D80" i="1"/>
  <c r="G80" i="1"/>
  <c r="F80" i="1"/>
  <c r="I80" i="1"/>
  <c r="K80" i="1"/>
  <c r="L80" i="1"/>
  <c r="M80" i="1"/>
  <c r="D81" i="1"/>
  <c r="G81" i="1"/>
  <c r="F81" i="1"/>
  <c r="I81" i="1"/>
  <c r="K81" i="1"/>
  <c r="L81" i="1"/>
  <c r="M81" i="1"/>
  <c r="D82" i="1"/>
  <c r="G82" i="1"/>
  <c r="F82" i="1"/>
  <c r="I82" i="1"/>
  <c r="K82" i="1"/>
  <c r="L82" i="1"/>
  <c r="M82" i="1"/>
  <c r="D83" i="1"/>
  <c r="G83" i="1"/>
  <c r="F83" i="1"/>
  <c r="I83" i="1"/>
  <c r="K83" i="1"/>
  <c r="L83" i="1"/>
  <c r="M83" i="1"/>
  <c r="D84" i="1"/>
  <c r="G84" i="1"/>
  <c r="F84" i="1"/>
  <c r="I84" i="1"/>
  <c r="K84" i="1"/>
  <c r="L84" i="1"/>
  <c r="M84" i="1"/>
  <c r="D85" i="1"/>
  <c r="G85" i="1"/>
  <c r="F85" i="1"/>
  <c r="I85" i="1"/>
  <c r="K85" i="1"/>
  <c r="L85" i="1"/>
  <c r="M85" i="1"/>
  <c r="D86" i="1"/>
  <c r="G86" i="1"/>
  <c r="F86" i="1"/>
  <c r="I86" i="1"/>
  <c r="K86" i="1"/>
  <c r="L86" i="1"/>
  <c r="M86" i="1"/>
  <c r="D87" i="1"/>
  <c r="G87" i="1"/>
  <c r="F87" i="1"/>
  <c r="I87" i="1"/>
  <c r="K87" i="1"/>
  <c r="L87" i="1"/>
  <c r="M87" i="1"/>
  <c r="D88" i="1"/>
  <c r="G88" i="1"/>
  <c r="F88" i="1"/>
  <c r="I88" i="1"/>
  <c r="K88" i="1"/>
  <c r="L88" i="1"/>
  <c r="M88" i="1"/>
  <c r="D89" i="1"/>
  <c r="G89" i="1"/>
  <c r="F89" i="1"/>
  <c r="I89" i="1"/>
  <c r="K89" i="1"/>
  <c r="L89" i="1"/>
  <c r="M89" i="1"/>
  <c r="D90" i="1"/>
  <c r="G90" i="1"/>
  <c r="F90" i="1"/>
  <c r="I90" i="1"/>
  <c r="K90" i="1"/>
  <c r="L90" i="1"/>
  <c r="M90" i="1"/>
  <c r="D91" i="1"/>
  <c r="G91" i="1"/>
  <c r="F91" i="1"/>
  <c r="I91" i="1"/>
  <c r="K91" i="1"/>
  <c r="L91" i="1"/>
  <c r="M91" i="1"/>
  <c r="D92" i="1"/>
  <c r="G92" i="1"/>
  <c r="F92" i="1"/>
  <c r="I92" i="1"/>
  <c r="K92" i="1"/>
  <c r="L92" i="1"/>
  <c r="M92" i="1"/>
  <c r="D93" i="1"/>
  <c r="G93" i="1"/>
  <c r="F93" i="1"/>
  <c r="I93" i="1"/>
  <c r="K93" i="1"/>
  <c r="L93" i="1"/>
  <c r="M93" i="1"/>
  <c r="D94" i="1"/>
  <c r="G94" i="1"/>
  <c r="F94" i="1"/>
  <c r="I94" i="1"/>
  <c r="K94" i="1"/>
  <c r="L94" i="1"/>
  <c r="M94" i="1"/>
  <c r="D95" i="1"/>
  <c r="G95" i="1"/>
  <c r="F95" i="1"/>
  <c r="I95" i="1"/>
  <c r="K95" i="1"/>
  <c r="L95" i="1"/>
  <c r="M95" i="1"/>
  <c r="D96" i="1"/>
  <c r="G96" i="1"/>
  <c r="F96" i="1"/>
  <c r="I96" i="1"/>
  <c r="K96" i="1"/>
  <c r="L96" i="1"/>
  <c r="M96" i="1"/>
  <c r="D97" i="1"/>
  <c r="G97" i="1"/>
  <c r="F97" i="1"/>
  <c r="I97" i="1"/>
  <c r="K97" i="1"/>
  <c r="L97" i="1"/>
  <c r="M97" i="1"/>
  <c r="D98" i="1"/>
  <c r="G98" i="1"/>
  <c r="F98" i="1"/>
  <c r="I98" i="1"/>
  <c r="K98" i="1"/>
  <c r="L98" i="1"/>
  <c r="M98" i="1"/>
  <c r="D99" i="1"/>
  <c r="G99" i="1"/>
  <c r="F99" i="1"/>
  <c r="I99" i="1"/>
  <c r="K99" i="1"/>
  <c r="L99" i="1"/>
  <c r="M99" i="1"/>
  <c r="D100" i="1"/>
  <c r="G100" i="1"/>
  <c r="F100" i="1"/>
  <c r="I100" i="1"/>
  <c r="K100" i="1"/>
  <c r="L100" i="1"/>
  <c r="M100" i="1"/>
  <c r="D101" i="1"/>
  <c r="G101" i="1"/>
  <c r="F101" i="1"/>
  <c r="I101" i="1"/>
  <c r="K101" i="1"/>
  <c r="L101" i="1"/>
  <c r="M101" i="1"/>
  <c r="D102" i="1"/>
  <c r="G102" i="1"/>
  <c r="F102" i="1"/>
  <c r="I102" i="1"/>
  <c r="K102" i="1"/>
  <c r="L102" i="1"/>
  <c r="M102" i="1"/>
  <c r="D103" i="1"/>
  <c r="G103" i="1"/>
  <c r="F103" i="1"/>
  <c r="I103" i="1"/>
  <c r="K103" i="1"/>
  <c r="L103" i="1"/>
  <c r="L105" i="1"/>
  <c r="D15" i="1"/>
  <c r="K105" i="1"/>
  <c r="D14" i="1"/>
  <c r="E105" i="1"/>
  <c r="D13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M103" i="1"/>
  <c r="D16" i="1"/>
</calcChain>
</file>

<file path=xl/sharedStrings.xml><?xml version="1.0" encoding="utf-8"?>
<sst xmlns="http://schemas.openxmlformats.org/spreadsheetml/2006/main" count="24" uniqueCount="24">
  <si>
    <t>Miesiąc</t>
  </si>
  <si>
    <t>Rok</t>
  </si>
  <si>
    <t>Wpływ / m-c</t>
  </si>
  <si>
    <t>Odsetki / m-c</t>
  </si>
  <si>
    <t>Podatek Belki</t>
  </si>
  <si>
    <t>Inne koszty</t>
  </si>
  <si>
    <t>Prowizja banku</t>
  </si>
  <si>
    <t>Gwarancja BGK</t>
  </si>
  <si>
    <t>Stan konta po podatku</t>
  </si>
  <si>
    <t>Kwota konta przed odsetkami i podatkiem</t>
  </si>
  <si>
    <t>Kapitał na początku miesiąca</t>
  </si>
  <si>
    <t>Prowizja banku przy wypłacie transzy kredytu:</t>
  </si>
  <si>
    <t>Prowizja za gwarancję BGK:</t>
  </si>
  <si>
    <t>Inne koszty miesięczne:</t>
  </si>
  <si>
    <t>Kredyt studencki - symulacja przychodów i kosztów</t>
  </si>
  <si>
    <t>Źródło:</t>
  </si>
  <si>
    <t>http://jakoszczedzacpieniadze.pl</t>
  </si>
  <si>
    <t>Podsumowanie:</t>
  </si>
  <si>
    <t>Łączna kwota kredytu:</t>
  </si>
  <si>
    <t>"Zarobione" odsetki:</t>
  </si>
  <si>
    <t>Podatek Belki:</t>
  </si>
  <si>
    <t>Łączna kwota "na czysto" z odsetkami po 7 latach:</t>
  </si>
  <si>
    <t>Ten arkusz pozwala policzyć potencjalne przychody uzyskiwane w przypadku wpłaty transz kredytu studenckiego na oprocentowany rachunek bankowy. W arkuszu założony został 5-letni okres pobierania kredytu studenckiego oraz 2-letni okres karencji w spłacie kredytu. Wartości w żółtych polach można zmieniać.</t>
  </si>
  <si>
    <t>Oprocentowanie roczne lokaty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</si>
</sst>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_);[Red]\(#,##0\ &quot;zł&quot;\)"/>
    <numFmt numFmtId="8" formatCode="#,##0.00\ &quot;zł&quot;_);[Red]\(#,##0.00\ &quot;zł&quot;\)"/>
  </numFmts>
  <fonts count="6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8"/>
      <color theme="1"/>
      <name val="Calibri"/>
      <scheme val="minor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6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8" fontId="0" fillId="0" borderId="0" xfId="0" applyNumberForma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2" fillId="0" borderId="0" xfId="25" applyAlignment="1">
      <alignment vertical="top"/>
    </xf>
    <xf numFmtId="9" fontId="0" fillId="2" borderId="0" xfId="0" applyNumberFormat="1" applyFill="1" applyAlignment="1">
      <alignment vertical="top"/>
    </xf>
    <xf numFmtId="10" fontId="0" fillId="2" borderId="0" xfId="0" applyNumberFormat="1" applyFill="1" applyAlignment="1">
      <alignment vertical="top"/>
    </xf>
    <xf numFmtId="6" fontId="0" fillId="2" borderId="0" xfId="0" applyNumberFormat="1" applyFill="1" applyAlignment="1">
      <alignment vertical="top"/>
    </xf>
    <xf numFmtId="0" fontId="0" fillId="0" borderId="0" xfId="0" applyBorder="1" applyAlignment="1">
      <alignment vertical="top"/>
    </xf>
    <xf numFmtId="8" fontId="0" fillId="0" borderId="0" xfId="0" applyNumberFormat="1" applyBorder="1" applyAlignment="1">
      <alignment vertical="top"/>
    </xf>
    <xf numFmtId="6" fontId="0" fillId="0" borderId="0" xfId="0" applyNumberFormat="1" applyBorder="1" applyAlignment="1">
      <alignment vertical="top"/>
    </xf>
    <xf numFmtId="8" fontId="1" fillId="0" borderId="0" xfId="0" applyNumberFormat="1" applyFont="1" applyBorder="1" applyAlignment="1">
      <alignment vertical="top"/>
    </xf>
    <xf numFmtId="8" fontId="0" fillId="3" borderId="0" xfId="0" applyNumberFormat="1" applyFont="1" applyFill="1" applyBorder="1" applyAlignment="1">
      <alignment vertical="top"/>
    </xf>
    <xf numFmtId="8" fontId="1" fillId="0" borderId="0" xfId="0" applyNumberFormat="1" applyFont="1" applyAlignment="1">
      <alignment vertical="top"/>
    </xf>
  </cellXfs>
  <cellStyles count="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/>
    <cellStyle name="Normal" xfId="0" builtinId="0"/>
  </cellStyles>
  <dxfs count="14">
    <dxf>
      <numFmt numFmtId="14" formatCode="0.00%"/>
      <fill>
        <patternFill patternType="solid">
          <fgColor indexed="64"/>
          <bgColor rgb="FFFFFF00"/>
        </patternFill>
      </fill>
      <alignment horizontal="general" vertical="top" textRotation="0" justifyLastLine="0" shrinkToFit="0"/>
    </dxf>
    <dxf>
      <numFmt numFmtId="12" formatCode="#,##0.00\ &quot;zł&quot;_);[Red]\(#,##0.00\ &quot;zł&quot;\)"/>
      <alignment horizontal="general" vertical="top" textRotation="0" justifyLastLine="0" shrinkToFit="0"/>
    </dxf>
    <dxf>
      <numFmt numFmtId="10" formatCode="#,##0\ &quot;zł&quot;_);[Red]\(#,##0\ &quot;zł&quot;\)"/>
      <alignment horizontal="general" vertical="top" textRotation="0" justifyLastLine="0" shrinkToFit="0"/>
    </dxf>
    <dxf>
      <alignment horizontal="general" vertical="top" textRotation="0" justifyLastLine="0" shrinkToFit="0"/>
    </dxf>
    <dxf>
      <alignment horizontal="general" vertical="top" textRotation="0" wrapText="1" justifyLastLine="0" shrinkToFit="0"/>
    </dxf>
    <dxf>
      <numFmt numFmtId="12" formatCode="#,##0.00\ &quot;zł&quot;_);[Red]\(#,##0.00\ &quot;zł&quot;\)"/>
      <alignment horizontal="general" vertical="top" textRotation="0" justifyLastLine="0" shrinkToFit="0"/>
    </dxf>
    <dxf>
      <numFmt numFmtId="12" formatCode="#,##0.00\ &quot;zł&quot;_);[Red]\(#,##0.00\ &quot;zł&quot;\)"/>
      <alignment horizontal="general" vertical="top" textRotation="0" justifyLastLine="0" shrinkToFit="0"/>
    </dxf>
    <dxf>
      <numFmt numFmtId="10" formatCode="#,##0\ &quot;zł&quot;_);[Red]\(#,##0\ &quot;zł&quot;\)"/>
      <alignment horizontal="general" vertical="top" textRotation="0" justifyLastLine="0" shrinkToFit="0"/>
    </dxf>
    <dxf>
      <numFmt numFmtId="10" formatCode="#,##0\ &quot;zł&quot;_);[Red]\(#,##0\ &quot;zł&quot;\)"/>
      <alignment horizontal="general" vertical="top" textRotation="0" justifyLastLine="0" shrinkToFit="0"/>
    </dxf>
    <dxf>
      <numFmt numFmtId="10" formatCode="#,##0\ &quot;zł&quot;_);[Red]\(#,##0\ &quot;zł&quot;\)"/>
      <alignment horizontal="general" vertical="top" textRotation="0" justifyLastLine="0" shrinkToFit="0"/>
    </dxf>
    <dxf>
      <numFmt numFmtId="10" formatCode="#,##0\ &quot;zł&quot;_);[Red]\(#,##0\ &quot;zł&quot;\)"/>
      <alignment horizontal="general" vertical="top" textRotation="0" justifyLastLine="0" shrinkToFit="0"/>
    </dxf>
    <dxf>
      <numFmt numFmtId="12" formatCode="#,##0.00\ &quot;zł&quot;_);[Red]\(#,##0.00\ &quot;zł&quot;\)"/>
      <alignment horizontal="general" vertical="top" textRotation="0" justifyLastLine="0" shrinkToFit="0"/>
    </dxf>
    <dxf>
      <alignment horizontal="general" vertical="top" textRotation="0" justifyLastLine="0" shrinkToFit="0"/>
    </dxf>
    <dxf>
      <alignment horizontal="general" vertical="top" textRotation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19:M103" totalsRowShown="0" headerRowDxfId="4" dataDxfId="3">
  <tableColumns count="12">
    <tableColumn id="1" name="Rok" dataDxfId="13"/>
    <tableColumn id="2" name="Miesiąc" dataDxfId="12"/>
    <tableColumn id="3" name="Kapitał na początku miesiąca" dataDxfId="11">
      <calculatedColumnFormula>M19</calculatedColumnFormula>
    </tableColumn>
    <tableColumn id="4" name="Wpływ / m-c" dataDxfId="10"/>
    <tableColumn id="5" name="Prowizja banku" dataDxfId="9">
      <calculatedColumnFormula>E20*$D$7</calculatedColumnFormula>
    </tableColumn>
    <tableColumn id="6" name="Gwarancja BGK" dataDxfId="8">
      <calculatedColumnFormula>E20*$D$8</calculatedColumnFormula>
    </tableColumn>
    <tableColumn id="7" name="Inne koszty" dataDxfId="7">
      <calculatedColumnFormula>$D$9</calculatedColumnFormula>
    </tableColumn>
    <tableColumn id="8" name="Kwota konta przed odsetkami i podatkiem" dataDxfId="2">
      <calculatedColumnFormula>D20+E20-F20-G20-H20</calculatedColumnFormula>
    </tableColumn>
    <tableColumn id="9" name="Oprocentowanie roczne lokaty" dataDxfId="0"/>
    <tableColumn id="10" name="Odsetki / m-c" dataDxfId="1">
      <calculatedColumnFormula>I20*J20/12</calculatedColumnFormula>
    </tableColumn>
    <tableColumn id="11" name="Podatek Belki" dataDxfId="6">
      <calculatedColumnFormula>K20*0.19</calculatedColumnFormula>
    </tableColumn>
    <tableColumn id="12" name="Stan konta po podatku" dataDxfId="5">
      <calculatedColumnFormula>I20+K20-L20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5"/>
  <sheetViews>
    <sheetView showGridLines="0" tabSelected="1" zoomScale="125" zoomScaleNormal="125" zoomScalePageLayoutView="125" workbookViewId="0">
      <selection activeCell="H1" sqref="H1"/>
    </sheetView>
  </sheetViews>
  <sheetFormatPr baseColWidth="10" defaultRowHeight="15" x14ac:dyDescent="0"/>
  <cols>
    <col min="1" max="1" width="2.33203125" style="1" customWidth="1"/>
    <col min="2" max="2" width="10.83203125" style="1" customWidth="1"/>
    <col min="3" max="3" width="13" style="1" customWidth="1"/>
    <col min="4" max="4" width="16.33203125" style="1" customWidth="1"/>
    <col min="5" max="5" width="11.83203125" style="1" customWidth="1"/>
    <col min="6" max="7" width="10" style="1" customWidth="1"/>
    <col min="8" max="8" width="9.33203125" style="1" customWidth="1"/>
    <col min="9" max="9" width="15.6640625" style="1" customWidth="1"/>
    <col min="10" max="10" width="13.1640625" style="1" customWidth="1"/>
    <col min="11" max="11" width="12.6640625" style="1" customWidth="1"/>
    <col min="12" max="12" width="10.5" style="1" customWidth="1"/>
    <col min="13" max="13" width="15.33203125" style="1" customWidth="1"/>
    <col min="14" max="16384" width="10.83203125" style="1"/>
  </cols>
  <sheetData>
    <row r="1" spans="2:6" ht="23">
      <c r="B1" s="10" t="s">
        <v>14</v>
      </c>
    </row>
    <row r="3" spans="2:6" ht="76" customHeight="1">
      <c r="B3" s="11" t="s">
        <v>22</v>
      </c>
      <c r="C3" s="11"/>
      <c r="D3" s="11"/>
      <c r="E3" s="11"/>
      <c r="F3" s="11"/>
    </row>
    <row r="5" spans="2:6">
      <c r="B5" s="1" t="s">
        <v>15</v>
      </c>
      <c r="C5" s="12" t="s">
        <v>16</v>
      </c>
    </row>
    <row r="7" spans="2:6" ht="31" customHeight="1">
      <c r="B7" s="6" t="s">
        <v>11</v>
      </c>
      <c r="C7" s="6"/>
      <c r="D7" s="13">
        <v>0.01</v>
      </c>
    </row>
    <row r="8" spans="2:6">
      <c r="B8" s="8" t="s">
        <v>12</v>
      </c>
      <c r="C8" s="8"/>
      <c r="D8" s="14">
        <v>1.4999999999999999E-2</v>
      </c>
    </row>
    <row r="9" spans="2:6">
      <c r="B9" s="8" t="s">
        <v>13</v>
      </c>
      <c r="C9" s="8"/>
      <c r="D9" s="15">
        <v>0</v>
      </c>
    </row>
    <row r="11" spans="2:6">
      <c r="B11" s="9" t="s">
        <v>17</v>
      </c>
    </row>
    <row r="13" spans="2:6">
      <c r="C13" s="7" t="s">
        <v>18</v>
      </c>
      <c r="D13" s="4">
        <f>E105</f>
        <v>30000</v>
      </c>
    </row>
    <row r="14" spans="2:6">
      <c r="C14" s="7" t="s">
        <v>19</v>
      </c>
      <c r="D14" s="4">
        <f>K105</f>
        <v>5086.8749006645057</v>
      </c>
    </row>
    <row r="15" spans="2:6">
      <c r="C15" s="7" t="s">
        <v>20</v>
      </c>
      <c r="D15" s="4">
        <f>L105</f>
        <v>966.50623112625658</v>
      </c>
    </row>
    <row r="16" spans="2:6" ht="32" customHeight="1">
      <c r="B16" s="6" t="s">
        <v>21</v>
      </c>
      <c r="C16" s="6"/>
      <c r="D16" s="21">
        <f>M103</f>
        <v>33370.36866953822</v>
      </c>
    </row>
    <row r="19" spans="2:13" ht="45">
      <c r="B19" s="3" t="s">
        <v>1</v>
      </c>
      <c r="C19" s="3" t="s">
        <v>0</v>
      </c>
      <c r="D19" s="3" t="s">
        <v>10</v>
      </c>
      <c r="E19" s="3" t="s">
        <v>2</v>
      </c>
      <c r="F19" s="3" t="s">
        <v>6</v>
      </c>
      <c r="G19" s="3" t="s">
        <v>7</v>
      </c>
      <c r="H19" s="3" t="s">
        <v>5</v>
      </c>
      <c r="I19" s="3" t="s">
        <v>9</v>
      </c>
      <c r="J19" s="3" t="s">
        <v>23</v>
      </c>
      <c r="K19" s="3" t="s">
        <v>3</v>
      </c>
      <c r="L19" s="3" t="s">
        <v>4</v>
      </c>
      <c r="M19" s="3" t="s">
        <v>8</v>
      </c>
    </row>
    <row r="20" spans="2:13">
      <c r="B20" s="1">
        <v>1</v>
      </c>
      <c r="C20" s="1">
        <v>1</v>
      </c>
      <c r="D20" s="2">
        <v>0</v>
      </c>
      <c r="E20" s="2">
        <v>600</v>
      </c>
      <c r="F20" s="2">
        <f>E20*$D$7</f>
        <v>6</v>
      </c>
      <c r="G20" s="2">
        <f>E20*$D$8</f>
        <v>9</v>
      </c>
      <c r="H20" s="2">
        <f>$D$9</f>
        <v>0</v>
      </c>
      <c r="I20" s="2">
        <f>D20+E20-F20-G20-H20</f>
        <v>585</v>
      </c>
      <c r="J20" s="14">
        <v>3.5000000000000003E-2</v>
      </c>
      <c r="K20" s="4">
        <f>I20*J20/12</f>
        <v>1.70625</v>
      </c>
      <c r="L20" s="4">
        <f>K20*0.19</f>
        <v>0.32418750000000002</v>
      </c>
      <c r="M20" s="4">
        <f>I20+K20-L20</f>
        <v>586.38206249999996</v>
      </c>
    </row>
    <row r="21" spans="2:13">
      <c r="B21" s="1">
        <v>1</v>
      </c>
      <c r="C21" s="1">
        <v>2</v>
      </c>
      <c r="D21" s="4">
        <f>M20</f>
        <v>586.38206249999996</v>
      </c>
      <c r="E21" s="2">
        <v>600</v>
      </c>
      <c r="F21" s="2">
        <f t="shared" ref="F21:F79" si="0">E21*$D$7</f>
        <v>6</v>
      </c>
      <c r="G21" s="2">
        <f t="shared" ref="G21:G79" si="1">E21*$D$8</f>
        <v>9</v>
      </c>
      <c r="H21" s="2">
        <f t="shared" ref="H21:H79" si="2">$D$9</f>
        <v>0</v>
      </c>
      <c r="I21" s="2">
        <f t="shared" ref="I21:I79" si="3">D21+E21-F21-G21-H21</f>
        <v>1171.3820624999998</v>
      </c>
      <c r="J21" s="14">
        <v>3.5000000000000003E-2</v>
      </c>
      <c r="K21" s="4">
        <f t="shared" ref="K21:K79" si="4">I21*J21/12</f>
        <v>3.4165310156249995</v>
      </c>
      <c r="L21" s="4">
        <f t="shared" ref="L21:L79" si="5">K21*0.19</f>
        <v>0.64914089296874988</v>
      </c>
      <c r="M21" s="4">
        <f t="shared" ref="M21:M79" si="6">I21+K21-L21</f>
        <v>1174.1494526226561</v>
      </c>
    </row>
    <row r="22" spans="2:13">
      <c r="B22" s="1">
        <v>1</v>
      </c>
      <c r="C22" s="1">
        <v>3</v>
      </c>
      <c r="D22" s="4">
        <f t="shared" ref="D22:D79" si="7">M21</f>
        <v>1174.1494526226561</v>
      </c>
      <c r="E22" s="2">
        <v>600</v>
      </c>
      <c r="F22" s="2">
        <f t="shared" si="0"/>
        <v>6</v>
      </c>
      <c r="G22" s="2">
        <f t="shared" si="1"/>
        <v>9</v>
      </c>
      <c r="H22" s="2">
        <f t="shared" si="2"/>
        <v>0</v>
      </c>
      <c r="I22" s="2">
        <f t="shared" si="3"/>
        <v>1759.1494526226561</v>
      </c>
      <c r="J22" s="14">
        <v>3.5000000000000003E-2</v>
      </c>
      <c r="K22" s="4">
        <f t="shared" si="4"/>
        <v>5.1308525701494139</v>
      </c>
      <c r="L22" s="4">
        <f t="shared" si="5"/>
        <v>0.97486198832838866</v>
      </c>
      <c r="M22" s="4">
        <f t="shared" si="6"/>
        <v>1763.3054432044771</v>
      </c>
    </row>
    <row r="23" spans="2:13">
      <c r="B23" s="1">
        <v>1</v>
      </c>
      <c r="C23" s="1">
        <v>4</v>
      </c>
      <c r="D23" s="4">
        <f t="shared" si="7"/>
        <v>1763.3054432044771</v>
      </c>
      <c r="E23" s="2">
        <v>600</v>
      </c>
      <c r="F23" s="2">
        <f t="shared" si="0"/>
        <v>6</v>
      </c>
      <c r="G23" s="2">
        <f t="shared" si="1"/>
        <v>9</v>
      </c>
      <c r="H23" s="2">
        <f t="shared" si="2"/>
        <v>0</v>
      </c>
      <c r="I23" s="2">
        <f t="shared" si="3"/>
        <v>2348.3054432044773</v>
      </c>
      <c r="J23" s="14">
        <v>3.5000000000000003E-2</v>
      </c>
      <c r="K23" s="4">
        <f t="shared" si="4"/>
        <v>6.8492242093463931</v>
      </c>
      <c r="L23" s="4">
        <f t="shared" si="5"/>
        <v>1.3013525997758146</v>
      </c>
      <c r="M23" s="4">
        <f t="shared" si="6"/>
        <v>2353.8533148140477</v>
      </c>
    </row>
    <row r="24" spans="2:13">
      <c r="B24" s="1">
        <v>1</v>
      </c>
      <c r="C24" s="1">
        <v>5</v>
      </c>
      <c r="D24" s="4">
        <f t="shared" si="7"/>
        <v>2353.8533148140477</v>
      </c>
      <c r="E24" s="2">
        <v>600</v>
      </c>
      <c r="F24" s="2">
        <f t="shared" si="0"/>
        <v>6</v>
      </c>
      <c r="G24" s="2">
        <f t="shared" si="1"/>
        <v>9</v>
      </c>
      <c r="H24" s="2">
        <f t="shared" si="2"/>
        <v>0</v>
      </c>
      <c r="I24" s="2">
        <f t="shared" si="3"/>
        <v>2938.8533148140477</v>
      </c>
      <c r="J24" s="14">
        <v>3.5000000000000003E-2</v>
      </c>
      <c r="K24" s="4">
        <f t="shared" si="4"/>
        <v>8.5716555015409739</v>
      </c>
      <c r="L24" s="4">
        <f t="shared" si="5"/>
        <v>1.6286145452927852</v>
      </c>
      <c r="M24" s="4">
        <f t="shared" si="6"/>
        <v>2945.796355770296</v>
      </c>
    </row>
    <row r="25" spans="2:13">
      <c r="B25" s="1">
        <v>1</v>
      </c>
      <c r="C25" s="1">
        <v>6</v>
      </c>
      <c r="D25" s="4">
        <f t="shared" si="7"/>
        <v>2945.796355770296</v>
      </c>
      <c r="E25" s="2">
        <v>600</v>
      </c>
      <c r="F25" s="2">
        <f t="shared" si="0"/>
        <v>6</v>
      </c>
      <c r="G25" s="2">
        <f t="shared" si="1"/>
        <v>9</v>
      </c>
      <c r="H25" s="2">
        <f t="shared" si="2"/>
        <v>0</v>
      </c>
      <c r="I25" s="2">
        <f t="shared" si="3"/>
        <v>3530.796355770296</v>
      </c>
      <c r="J25" s="14">
        <v>3.5000000000000003E-2</v>
      </c>
      <c r="K25" s="4">
        <f t="shared" si="4"/>
        <v>10.298156037663365</v>
      </c>
      <c r="L25" s="4">
        <f t="shared" si="5"/>
        <v>1.9566496471560393</v>
      </c>
      <c r="M25" s="4">
        <f t="shared" si="6"/>
        <v>3539.1378621608033</v>
      </c>
    </row>
    <row r="26" spans="2:13">
      <c r="B26" s="1">
        <v>1</v>
      </c>
      <c r="C26" s="1">
        <v>7</v>
      </c>
      <c r="D26" s="4">
        <f t="shared" si="7"/>
        <v>3539.1378621608033</v>
      </c>
      <c r="E26" s="2">
        <v>600</v>
      </c>
      <c r="F26" s="2">
        <f t="shared" si="0"/>
        <v>6</v>
      </c>
      <c r="G26" s="2">
        <f t="shared" si="1"/>
        <v>9</v>
      </c>
      <c r="H26" s="2">
        <f t="shared" si="2"/>
        <v>0</v>
      </c>
      <c r="I26" s="2">
        <f t="shared" si="3"/>
        <v>4124.1378621608037</v>
      </c>
      <c r="J26" s="14">
        <v>3.5000000000000003E-2</v>
      </c>
      <c r="K26" s="4">
        <f t="shared" si="4"/>
        <v>12.028735431302344</v>
      </c>
      <c r="L26" s="4">
        <f t="shared" si="5"/>
        <v>2.2854597319474452</v>
      </c>
      <c r="M26" s="4">
        <f t="shared" si="6"/>
        <v>4133.8811378601586</v>
      </c>
    </row>
    <row r="27" spans="2:13">
      <c r="B27" s="1">
        <v>1</v>
      </c>
      <c r="C27" s="1">
        <v>8</v>
      </c>
      <c r="D27" s="4">
        <f t="shared" si="7"/>
        <v>4133.8811378601586</v>
      </c>
      <c r="E27" s="2">
        <v>600</v>
      </c>
      <c r="F27" s="2">
        <f t="shared" si="0"/>
        <v>6</v>
      </c>
      <c r="G27" s="2">
        <f t="shared" si="1"/>
        <v>9</v>
      </c>
      <c r="H27" s="2">
        <f t="shared" si="2"/>
        <v>0</v>
      </c>
      <c r="I27" s="2">
        <f t="shared" si="3"/>
        <v>4718.8811378601586</v>
      </c>
      <c r="J27" s="14">
        <v>3.5000000000000003E-2</v>
      </c>
      <c r="K27" s="4">
        <f t="shared" si="4"/>
        <v>13.763403318758797</v>
      </c>
      <c r="L27" s="4">
        <f t="shared" si="5"/>
        <v>2.6150466305641715</v>
      </c>
      <c r="M27" s="4">
        <f t="shared" si="6"/>
        <v>4730.0294945483529</v>
      </c>
    </row>
    <row r="28" spans="2:13">
      <c r="B28" s="1">
        <v>1</v>
      </c>
      <c r="C28" s="1">
        <v>9</v>
      </c>
      <c r="D28" s="4">
        <f t="shared" si="7"/>
        <v>4730.0294945483529</v>
      </c>
      <c r="E28" s="2">
        <v>600</v>
      </c>
      <c r="F28" s="2">
        <f t="shared" si="0"/>
        <v>6</v>
      </c>
      <c r="G28" s="2">
        <f t="shared" si="1"/>
        <v>9</v>
      </c>
      <c r="H28" s="2">
        <f t="shared" si="2"/>
        <v>0</v>
      </c>
      <c r="I28" s="2">
        <f t="shared" si="3"/>
        <v>5315.0294945483529</v>
      </c>
      <c r="J28" s="14">
        <v>3.5000000000000003E-2</v>
      </c>
      <c r="K28" s="4">
        <f t="shared" si="4"/>
        <v>15.502169359099364</v>
      </c>
      <c r="L28" s="4">
        <f t="shared" si="5"/>
        <v>2.9454121782288794</v>
      </c>
      <c r="M28" s="4">
        <f t="shared" si="6"/>
        <v>5327.5862517292235</v>
      </c>
    </row>
    <row r="29" spans="2:13">
      <c r="B29" s="1">
        <v>1</v>
      </c>
      <c r="C29" s="1">
        <v>10</v>
      </c>
      <c r="D29" s="4">
        <f t="shared" si="7"/>
        <v>5327.5862517292235</v>
      </c>
      <c r="E29" s="2">
        <v>600</v>
      </c>
      <c r="F29" s="2">
        <f t="shared" si="0"/>
        <v>6</v>
      </c>
      <c r="G29" s="2">
        <f t="shared" si="1"/>
        <v>9</v>
      </c>
      <c r="H29" s="2">
        <f t="shared" si="2"/>
        <v>0</v>
      </c>
      <c r="I29" s="2">
        <f t="shared" si="3"/>
        <v>5912.5862517292235</v>
      </c>
      <c r="J29" s="14">
        <v>3.5000000000000003E-2</v>
      </c>
      <c r="K29" s="4">
        <f t="shared" si="4"/>
        <v>17.245043234210236</v>
      </c>
      <c r="L29" s="4">
        <f t="shared" si="5"/>
        <v>3.276558214499945</v>
      </c>
      <c r="M29" s="4">
        <f t="shared" si="6"/>
        <v>5926.5547367489335</v>
      </c>
    </row>
    <row r="30" spans="2:13">
      <c r="B30" s="1">
        <v>1</v>
      </c>
      <c r="C30" s="1">
        <v>11</v>
      </c>
      <c r="D30" s="4">
        <f t="shared" si="7"/>
        <v>5926.5547367489335</v>
      </c>
      <c r="E30" s="2">
        <v>0</v>
      </c>
      <c r="F30" s="2">
        <f t="shared" si="0"/>
        <v>0</v>
      </c>
      <c r="G30" s="2">
        <f t="shared" si="1"/>
        <v>0</v>
      </c>
      <c r="H30" s="2">
        <f t="shared" si="2"/>
        <v>0</v>
      </c>
      <c r="I30" s="2">
        <f t="shared" si="3"/>
        <v>5926.5547367489335</v>
      </c>
      <c r="J30" s="14">
        <v>3.5000000000000003E-2</v>
      </c>
      <c r="K30" s="4">
        <f t="shared" si="4"/>
        <v>17.28578464885106</v>
      </c>
      <c r="L30" s="4">
        <f t="shared" si="5"/>
        <v>3.2842990832817014</v>
      </c>
      <c r="M30" s="4">
        <f t="shared" si="6"/>
        <v>5940.5562223145034</v>
      </c>
    </row>
    <row r="31" spans="2:13">
      <c r="B31" s="1">
        <v>1</v>
      </c>
      <c r="C31" s="1">
        <v>12</v>
      </c>
      <c r="D31" s="4">
        <f t="shared" si="7"/>
        <v>5940.5562223145034</v>
      </c>
      <c r="E31" s="2">
        <v>0</v>
      </c>
      <c r="F31" s="2">
        <f t="shared" si="0"/>
        <v>0</v>
      </c>
      <c r="G31" s="2">
        <f t="shared" si="1"/>
        <v>0</v>
      </c>
      <c r="H31" s="2">
        <f t="shared" si="2"/>
        <v>0</v>
      </c>
      <c r="I31" s="2">
        <f t="shared" si="3"/>
        <v>5940.5562223145034</v>
      </c>
      <c r="J31" s="14">
        <v>3.5000000000000003E-2</v>
      </c>
      <c r="K31" s="4">
        <f t="shared" si="4"/>
        <v>17.32662231508397</v>
      </c>
      <c r="L31" s="4">
        <f t="shared" si="5"/>
        <v>3.2920582398659541</v>
      </c>
      <c r="M31" s="4">
        <f t="shared" si="6"/>
        <v>5954.5907863897219</v>
      </c>
    </row>
    <row r="32" spans="2:13">
      <c r="B32" s="1">
        <v>2</v>
      </c>
      <c r="C32" s="1">
        <v>1</v>
      </c>
      <c r="D32" s="4">
        <f t="shared" si="7"/>
        <v>5954.5907863897219</v>
      </c>
      <c r="E32" s="2">
        <v>600</v>
      </c>
      <c r="F32" s="2">
        <f t="shared" si="0"/>
        <v>6</v>
      </c>
      <c r="G32" s="2">
        <f t="shared" si="1"/>
        <v>9</v>
      </c>
      <c r="H32" s="2">
        <f t="shared" si="2"/>
        <v>0</v>
      </c>
      <c r="I32" s="2">
        <f t="shared" si="3"/>
        <v>6539.5907863897219</v>
      </c>
      <c r="J32" s="14">
        <v>3.5000000000000003E-2</v>
      </c>
      <c r="K32" s="4">
        <f t="shared" si="4"/>
        <v>19.073806460303356</v>
      </c>
      <c r="L32" s="4">
        <f t="shared" si="5"/>
        <v>3.6240232274576378</v>
      </c>
      <c r="M32" s="4">
        <f t="shared" si="6"/>
        <v>6555.040569622568</v>
      </c>
    </row>
    <row r="33" spans="2:13">
      <c r="B33" s="1">
        <v>2</v>
      </c>
      <c r="C33" s="1">
        <v>2</v>
      </c>
      <c r="D33" s="4">
        <f t="shared" si="7"/>
        <v>6555.040569622568</v>
      </c>
      <c r="E33" s="2">
        <v>600</v>
      </c>
      <c r="F33" s="2">
        <f t="shared" si="0"/>
        <v>6</v>
      </c>
      <c r="G33" s="2">
        <f t="shared" si="1"/>
        <v>9</v>
      </c>
      <c r="H33" s="2">
        <f t="shared" si="2"/>
        <v>0</v>
      </c>
      <c r="I33" s="2">
        <f t="shared" si="3"/>
        <v>7140.040569622568</v>
      </c>
      <c r="J33" s="14">
        <v>3.5000000000000003E-2</v>
      </c>
      <c r="K33" s="4">
        <f t="shared" si="4"/>
        <v>20.825118328065823</v>
      </c>
      <c r="L33" s="4">
        <f t="shared" si="5"/>
        <v>3.9567724823325063</v>
      </c>
      <c r="M33" s="4">
        <f t="shared" si="6"/>
        <v>7156.9089154683006</v>
      </c>
    </row>
    <row r="34" spans="2:13">
      <c r="B34" s="1">
        <v>2</v>
      </c>
      <c r="C34" s="1">
        <v>3</v>
      </c>
      <c r="D34" s="4">
        <f t="shared" si="7"/>
        <v>7156.9089154683006</v>
      </c>
      <c r="E34" s="2">
        <v>600</v>
      </c>
      <c r="F34" s="2">
        <f t="shared" si="0"/>
        <v>6</v>
      </c>
      <c r="G34" s="2">
        <f t="shared" si="1"/>
        <v>9</v>
      </c>
      <c r="H34" s="2">
        <f t="shared" si="2"/>
        <v>0</v>
      </c>
      <c r="I34" s="2">
        <f t="shared" si="3"/>
        <v>7741.9089154683006</v>
      </c>
      <c r="J34" s="14">
        <v>3.5000000000000003E-2</v>
      </c>
      <c r="K34" s="4">
        <f t="shared" si="4"/>
        <v>22.58056767011588</v>
      </c>
      <c r="L34" s="4">
        <f t="shared" si="5"/>
        <v>4.2903078573220172</v>
      </c>
      <c r="M34" s="4">
        <f t="shared" si="6"/>
        <v>7760.1991752810945</v>
      </c>
    </row>
    <row r="35" spans="2:13">
      <c r="B35" s="1">
        <v>2</v>
      </c>
      <c r="C35" s="1">
        <v>4</v>
      </c>
      <c r="D35" s="4">
        <f t="shared" si="7"/>
        <v>7760.1991752810945</v>
      </c>
      <c r="E35" s="2">
        <v>600</v>
      </c>
      <c r="F35" s="2">
        <f t="shared" si="0"/>
        <v>6</v>
      </c>
      <c r="G35" s="2">
        <f t="shared" si="1"/>
        <v>9</v>
      </c>
      <c r="H35" s="2">
        <f t="shared" si="2"/>
        <v>0</v>
      </c>
      <c r="I35" s="2">
        <f t="shared" si="3"/>
        <v>8345.1991752810936</v>
      </c>
      <c r="J35" s="14">
        <v>3.5000000000000003E-2</v>
      </c>
      <c r="K35" s="4">
        <f t="shared" si="4"/>
        <v>24.340164261236524</v>
      </c>
      <c r="L35" s="4">
        <f t="shared" si="5"/>
        <v>4.6246312096349396</v>
      </c>
      <c r="M35" s="4">
        <f t="shared" si="6"/>
        <v>8364.9147083326952</v>
      </c>
    </row>
    <row r="36" spans="2:13">
      <c r="B36" s="1">
        <v>2</v>
      </c>
      <c r="C36" s="1">
        <v>5</v>
      </c>
      <c r="D36" s="4">
        <f t="shared" si="7"/>
        <v>8364.9147083326952</v>
      </c>
      <c r="E36" s="2">
        <v>600</v>
      </c>
      <c r="F36" s="2">
        <f t="shared" si="0"/>
        <v>6</v>
      </c>
      <c r="G36" s="2">
        <f t="shared" si="1"/>
        <v>9</v>
      </c>
      <c r="H36" s="2">
        <f t="shared" si="2"/>
        <v>0</v>
      </c>
      <c r="I36" s="2">
        <f t="shared" si="3"/>
        <v>8949.9147083326952</v>
      </c>
      <c r="J36" s="14">
        <v>3.5000000000000003E-2</v>
      </c>
      <c r="K36" s="4">
        <f t="shared" si="4"/>
        <v>26.103917899303696</v>
      </c>
      <c r="L36" s="4">
        <f t="shared" si="5"/>
        <v>4.9597444008677023</v>
      </c>
      <c r="M36" s="4">
        <f t="shared" si="6"/>
        <v>8971.0588818311317</v>
      </c>
    </row>
    <row r="37" spans="2:13">
      <c r="B37" s="1">
        <v>2</v>
      </c>
      <c r="C37" s="1">
        <v>6</v>
      </c>
      <c r="D37" s="4">
        <f t="shared" si="7"/>
        <v>8971.0588818311317</v>
      </c>
      <c r="E37" s="2">
        <v>600</v>
      </c>
      <c r="F37" s="2">
        <f t="shared" si="0"/>
        <v>6</v>
      </c>
      <c r="G37" s="2">
        <f t="shared" si="1"/>
        <v>9</v>
      </c>
      <c r="H37" s="2">
        <f t="shared" si="2"/>
        <v>0</v>
      </c>
      <c r="I37" s="2">
        <f t="shared" si="3"/>
        <v>9556.0588818311317</v>
      </c>
      <c r="J37" s="14">
        <v>3.5000000000000003E-2</v>
      </c>
      <c r="K37" s="4">
        <f t="shared" si="4"/>
        <v>27.871838405340807</v>
      </c>
      <c r="L37" s="4">
        <f t="shared" si="5"/>
        <v>5.2956492970147533</v>
      </c>
      <c r="M37" s="4">
        <f t="shared" si="6"/>
        <v>9578.6350709394574</v>
      </c>
    </row>
    <row r="38" spans="2:13">
      <c r="B38" s="1">
        <v>2</v>
      </c>
      <c r="C38" s="1">
        <v>7</v>
      </c>
      <c r="D38" s="4">
        <f t="shared" si="7"/>
        <v>9578.6350709394574</v>
      </c>
      <c r="E38" s="2">
        <v>600</v>
      </c>
      <c r="F38" s="2">
        <f t="shared" si="0"/>
        <v>6</v>
      </c>
      <c r="G38" s="2">
        <f t="shared" si="1"/>
        <v>9</v>
      </c>
      <c r="H38" s="2">
        <f t="shared" si="2"/>
        <v>0</v>
      </c>
      <c r="I38" s="2">
        <f t="shared" si="3"/>
        <v>10163.635070939457</v>
      </c>
      <c r="J38" s="14">
        <v>3.5000000000000003E-2</v>
      </c>
      <c r="K38" s="4">
        <f t="shared" si="4"/>
        <v>29.643935623573423</v>
      </c>
      <c r="L38" s="4">
        <f t="shared" si="5"/>
        <v>5.63234776847895</v>
      </c>
      <c r="M38" s="4">
        <f t="shared" si="6"/>
        <v>10187.646658794552</v>
      </c>
    </row>
    <row r="39" spans="2:13">
      <c r="B39" s="1">
        <v>2</v>
      </c>
      <c r="C39" s="1">
        <v>8</v>
      </c>
      <c r="D39" s="4">
        <f t="shared" si="7"/>
        <v>10187.646658794552</v>
      </c>
      <c r="E39" s="2">
        <v>600</v>
      </c>
      <c r="F39" s="2">
        <f t="shared" si="0"/>
        <v>6</v>
      </c>
      <c r="G39" s="2">
        <f t="shared" si="1"/>
        <v>9</v>
      </c>
      <c r="H39" s="2">
        <f t="shared" si="2"/>
        <v>0</v>
      </c>
      <c r="I39" s="2">
        <f t="shared" si="3"/>
        <v>10772.646658794552</v>
      </c>
      <c r="J39" s="14">
        <v>3.5000000000000003E-2</v>
      </c>
      <c r="K39" s="4">
        <f t="shared" si="4"/>
        <v>31.420219421484116</v>
      </c>
      <c r="L39" s="4">
        <f t="shared" si="5"/>
        <v>5.9698416900819824</v>
      </c>
      <c r="M39" s="4">
        <f t="shared" si="6"/>
        <v>10798.097036525955</v>
      </c>
    </row>
    <row r="40" spans="2:13">
      <c r="B40" s="1">
        <v>2</v>
      </c>
      <c r="C40" s="1">
        <v>9</v>
      </c>
      <c r="D40" s="4">
        <f t="shared" si="7"/>
        <v>10798.097036525955</v>
      </c>
      <c r="E40" s="2">
        <v>600</v>
      </c>
      <c r="F40" s="2">
        <f t="shared" si="0"/>
        <v>6</v>
      </c>
      <c r="G40" s="2">
        <f t="shared" si="1"/>
        <v>9</v>
      </c>
      <c r="H40" s="2">
        <f t="shared" si="2"/>
        <v>0</v>
      </c>
      <c r="I40" s="2">
        <f t="shared" si="3"/>
        <v>11383.097036525955</v>
      </c>
      <c r="J40" s="14">
        <v>3.5000000000000003E-2</v>
      </c>
      <c r="K40" s="4">
        <f t="shared" si="4"/>
        <v>33.200699689867371</v>
      </c>
      <c r="L40" s="4">
        <f t="shared" si="5"/>
        <v>6.3081329410748008</v>
      </c>
      <c r="M40" s="4">
        <f t="shared" si="6"/>
        <v>11409.989603274747</v>
      </c>
    </row>
    <row r="41" spans="2:13">
      <c r="B41" s="1">
        <v>2</v>
      </c>
      <c r="C41" s="1">
        <v>10</v>
      </c>
      <c r="D41" s="4">
        <f t="shared" si="7"/>
        <v>11409.989603274747</v>
      </c>
      <c r="E41" s="2">
        <v>600</v>
      </c>
      <c r="F41" s="2">
        <f t="shared" si="0"/>
        <v>6</v>
      </c>
      <c r="G41" s="2">
        <f t="shared" si="1"/>
        <v>9</v>
      </c>
      <c r="H41" s="2">
        <f t="shared" si="2"/>
        <v>0</v>
      </c>
      <c r="I41" s="2">
        <f t="shared" si="3"/>
        <v>11994.989603274747</v>
      </c>
      <c r="J41" s="14">
        <v>3.5000000000000003E-2</v>
      </c>
      <c r="K41" s="4">
        <f t="shared" si="4"/>
        <v>34.985386342884688</v>
      </c>
      <c r="L41" s="4">
        <f t="shared" si="5"/>
        <v>6.6472234051480905</v>
      </c>
      <c r="M41" s="4">
        <f t="shared" si="6"/>
        <v>12023.327766212484</v>
      </c>
    </row>
    <row r="42" spans="2:13">
      <c r="B42" s="1">
        <v>2</v>
      </c>
      <c r="C42" s="1">
        <v>11</v>
      </c>
      <c r="D42" s="4">
        <f t="shared" si="7"/>
        <v>12023.327766212484</v>
      </c>
      <c r="E42" s="2">
        <v>0</v>
      </c>
      <c r="F42" s="2">
        <f t="shared" si="0"/>
        <v>0</v>
      </c>
      <c r="G42" s="2">
        <f t="shared" si="1"/>
        <v>0</v>
      </c>
      <c r="H42" s="2">
        <f t="shared" si="2"/>
        <v>0</v>
      </c>
      <c r="I42" s="2">
        <f t="shared" si="3"/>
        <v>12023.327766212484</v>
      </c>
      <c r="J42" s="14">
        <v>3.5000000000000003E-2</v>
      </c>
      <c r="K42" s="4">
        <f t="shared" si="4"/>
        <v>35.068039318119752</v>
      </c>
      <c r="L42" s="4">
        <f t="shared" si="5"/>
        <v>6.662927470442753</v>
      </c>
      <c r="M42" s="4">
        <f t="shared" si="6"/>
        <v>12051.73287806016</v>
      </c>
    </row>
    <row r="43" spans="2:13">
      <c r="B43" s="1">
        <v>2</v>
      </c>
      <c r="C43" s="1">
        <v>12</v>
      </c>
      <c r="D43" s="4">
        <f t="shared" si="7"/>
        <v>12051.73287806016</v>
      </c>
      <c r="E43" s="2">
        <v>0</v>
      </c>
      <c r="F43" s="2">
        <f t="shared" si="0"/>
        <v>0</v>
      </c>
      <c r="G43" s="2">
        <f t="shared" si="1"/>
        <v>0</v>
      </c>
      <c r="H43" s="2">
        <f t="shared" si="2"/>
        <v>0</v>
      </c>
      <c r="I43" s="2">
        <f t="shared" si="3"/>
        <v>12051.73287806016</v>
      </c>
      <c r="J43" s="14">
        <v>3.5000000000000003E-2</v>
      </c>
      <c r="K43" s="4">
        <f t="shared" si="4"/>
        <v>35.150887561008808</v>
      </c>
      <c r="L43" s="4">
        <f t="shared" si="5"/>
        <v>6.6786686365916736</v>
      </c>
      <c r="M43" s="4">
        <f t="shared" si="6"/>
        <v>12080.205096984577</v>
      </c>
    </row>
    <row r="44" spans="2:13">
      <c r="B44" s="1">
        <v>3</v>
      </c>
      <c r="C44" s="1">
        <v>1</v>
      </c>
      <c r="D44" s="4">
        <f t="shared" si="7"/>
        <v>12080.205096984577</v>
      </c>
      <c r="E44" s="2">
        <v>600</v>
      </c>
      <c r="F44" s="2">
        <f t="shared" si="0"/>
        <v>6</v>
      </c>
      <c r="G44" s="2">
        <f t="shared" si="1"/>
        <v>9</v>
      </c>
      <c r="H44" s="2">
        <f t="shared" si="2"/>
        <v>0</v>
      </c>
      <c r="I44" s="2">
        <f t="shared" si="3"/>
        <v>12665.205096984577</v>
      </c>
      <c r="J44" s="14">
        <v>3.5000000000000003E-2</v>
      </c>
      <c r="K44" s="4">
        <f t="shared" si="4"/>
        <v>36.940181532871684</v>
      </c>
      <c r="L44" s="4">
        <f t="shared" si="5"/>
        <v>7.0186344912456198</v>
      </c>
      <c r="M44" s="4">
        <f t="shared" si="6"/>
        <v>12695.126644026202</v>
      </c>
    </row>
    <row r="45" spans="2:13">
      <c r="B45" s="1">
        <v>3</v>
      </c>
      <c r="C45" s="1">
        <v>2</v>
      </c>
      <c r="D45" s="4">
        <f t="shared" si="7"/>
        <v>12695.126644026202</v>
      </c>
      <c r="E45" s="2">
        <v>600</v>
      </c>
      <c r="F45" s="2">
        <f t="shared" si="0"/>
        <v>6</v>
      </c>
      <c r="G45" s="2">
        <f t="shared" si="1"/>
        <v>9</v>
      </c>
      <c r="H45" s="2">
        <f t="shared" si="2"/>
        <v>0</v>
      </c>
      <c r="I45" s="2">
        <f t="shared" si="3"/>
        <v>13280.126644026202</v>
      </c>
      <c r="J45" s="14">
        <v>3.5000000000000003E-2</v>
      </c>
      <c r="K45" s="4">
        <f t="shared" si="4"/>
        <v>38.733702711743092</v>
      </c>
      <c r="L45" s="4">
        <f t="shared" si="5"/>
        <v>7.3594035152311879</v>
      </c>
      <c r="M45" s="4">
        <f t="shared" si="6"/>
        <v>13311.500943222714</v>
      </c>
    </row>
    <row r="46" spans="2:13">
      <c r="B46" s="1">
        <v>3</v>
      </c>
      <c r="C46" s="1">
        <v>3</v>
      </c>
      <c r="D46" s="4">
        <f t="shared" si="7"/>
        <v>13311.500943222714</v>
      </c>
      <c r="E46" s="2">
        <v>600</v>
      </c>
      <c r="F46" s="2">
        <f t="shared" si="0"/>
        <v>6</v>
      </c>
      <c r="G46" s="2">
        <f t="shared" si="1"/>
        <v>9</v>
      </c>
      <c r="H46" s="2">
        <f t="shared" si="2"/>
        <v>0</v>
      </c>
      <c r="I46" s="2">
        <f t="shared" si="3"/>
        <v>13896.500943222714</v>
      </c>
      <c r="J46" s="14">
        <v>3.5000000000000003E-2</v>
      </c>
      <c r="K46" s="4">
        <f t="shared" si="4"/>
        <v>40.531461084399588</v>
      </c>
      <c r="L46" s="4">
        <f t="shared" si="5"/>
        <v>7.7009776060359219</v>
      </c>
      <c r="M46" s="4">
        <f t="shared" si="6"/>
        <v>13929.331426701077</v>
      </c>
    </row>
    <row r="47" spans="2:13">
      <c r="B47" s="1">
        <v>3</v>
      </c>
      <c r="C47" s="1">
        <v>4</v>
      </c>
      <c r="D47" s="4">
        <f t="shared" si="7"/>
        <v>13929.331426701077</v>
      </c>
      <c r="E47" s="2">
        <v>600</v>
      </c>
      <c r="F47" s="2">
        <f t="shared" si="0"/>
        <v>6</v>
      </c>
      <c r="G47" s="2">
        <f t="shared" si="1"/>
        <v>9</v>
      </c>
      <c r="H47" s="2">
        <f t="shared" si="2"/>
        <v>0</v>
      </c>
      <c r="I47" s="2">
        <f t="shared" si="3"/>
        <v>14514.331426701077</v>
      </c>
      <c r="J47" s="14">
        <v>3.5000000000000003E-2</v>
      </c>
      <c r="K47" s="4">
        <f t="shared" si="4"/>
        <v>42.333466661211482</v>
      </c>
      <c r="L47" s="4">
        <f t="shared" si="5"/>
        <v>8.0433586656301816</v>
      </c>
      <c r="M47" s="4">
        <f t="shared" si="6"/>
        <v>14548.621534696658</v>
      </c>
    </row>
    <row r="48" spans="2:13">
      <c r="B48" s="1">
        <v>3</v>
      </c>
      <c r="C48" s="1">
        <v>5</v>
      </c>
      <c r="D48" s="4">
        <f t="shared" si="7"/>
        <v>14548.621534696658</v>
      </c>
      <c r="E48" s="2">
        <v>600</v>
      </c>
      <c r="F48" s="2">
        <f t="shared" si="0"/>
        <v>6</v>
      </c>
      <c r="G48" s="2">
        <f t="shared" si="1"/>
        <v>9</v>
      </c>
      <c r="H48" s="2">
        <f t="shared" si="2"/>
        <v>0</v>
      </c>
      <c r="I48" s="2">
        <f t="shared" si="3"/>
        <v>15133.621534696658</v>
      </c>
      <c r="J48" s="14">
        <v>3.5000000000000003E-2</v>
      </c>
      <c r="K48" s="4">
        <f t="shared" si="4"/>
        <v>44.139729476198589</v>
      </c>
      <c r="L48" s="4">
        <f t="shared" si="5"/>
        <v>8.3865486004777328</v>
      </c>
      <c r="M48" s="4">
        <f t="shared" si="6"/>
        <v>15169.37471557238</v>
      </c>
    </row>
    <row r="49" spans="2:13">
      <c r="B49" s="1">
        <v>3</v>
      </c>
      <c r="C49" s="1">
        <v>6</v>
      </c>
      <c r="D49" s="4">
        <f t="shared" si="7"/>
        <v>15169.37471557238</v>
      </c>
      <c r="E49" s="2">
        <v>600</v>
      </c>
      <c r="F49" s="2">
        <f t="shared" si="0"/>
        <v>6</v>
      </c>
      <c r="G49" s="2">
        <f t="shared" si="1"/>
        <v>9</v>
      </c>
      <c r="H49" s="2">
        <f t="shared" si="2"/>
        <v>0</v>
      </c>
      <c r="I49" s="2">
        <f t="shared" si="3"/>
        <v>15754.37471557238</v>
      </c>
      <c r="J49" s="14">
        <v>3.5000000000000003E-2</v>
      </c>
      <c r="K49" s="4">
        <f t="shared" si="4"/>
        <v>45.950259587086116</v>
      </c>
      <c r="L49" s="4">
        <f t="shared" si="5"/>
        <v>8.7305493215463628</v>
      </c>
      <c r="M49" s="4">
        <f t="shared" si="6"/>
        <v>15791.594425837919</v>
      </c>
    </row>
    <row r="50" spans="2:13">
      <c r="B50" s="1">
        <v>3</v>
      </c>
      <c r="C50" s="1">
        <v>7</v>
      </c>
      <c r="D50" s="4">
        <f t="shared" si="7"/>
        <v>15791.594425837919</v>
      </c>
      <c r="E50" s="2">
        <v>600</v>
      </c>
      <c r="F50" s="2">
        <f t="shared" si="0"/>
        <v>6</v>
      </c>
      <c r="G50" s="2">
        <f t="shared" si="1"/>
        <v>9</v>
      </c>
      <c r="H50" s="2">
        <f t="shared" si="2"/>
        <v>0</v>
      </c>
      <c r="I50" s="2">
        <f t="shared" si="3"/>
        <v>16376.594425837917</v>
      </c>
      <c r="J50" s="14">
        <v>3.5000000000000003E-2</v>
      </c>
      <c r="K50" s="4">
        <f t="shared" si="4"/>
        <v>47.765067075360598</v>
      </c>
      <c r="L50" s="4">
        <f t="shared" si="5"/>
        <v>9.0753627443185145</v>
      </c>
      <c r="M50" s="4">
        <f t="shared" si="6"/>
        <v>16415.284130168959</v>
      </c>
    </row>
    <row r="51" spans="2:13">
      <c r="B51" s="1">
        <v>3</v>
      </c>
      <c r="C51" s="1">
        <v>8</v>
      </c>
      <c r="D51" s="4">
        <f t="shared" si="7"/>
        <v>16415.284130168959</v>
      </c>
      <c r="E51" s="2">
        <v>600</v>
      </c>
      <c r="F51" s="2">
        <f t="shared" si="0"/>
        <v>6</v>
      </c>
      <c r="G51" s="2">
        <f t="shared" si="1"/>
        <v>9</v>
      </c>
      <c r="H51" s="2">
        <f t="shared" si="2"/>
        <v>0</v>
      </c>
      <c r="I51" s="2">
        <f t="shared" si="3"/>
        <v>17000.284130168959</v>
      </c>
      <c r="J51" s="14">
        <v>3.5000000000000003E-2</v>
      </c>
      <c r="K51" s="4">
        <f t="shared" si="4"/>
        <v>49.584162046326135</v>
      </c>
      <c r="L51" s="4">
        <f t="shared" si="5"/>
        <v>9.4209907888019657</v>
      </c>
      <c r="M51" s="4">
        <f t="shared" si="6"/>
        <v>17040.44730142648</v>
      </c>
    </row>
    <row r="52" spans="2:13">
      <c r="B52" s="1">
        <v>3</v>
      </c>
      <c r="C52" s="1">
        <v>9</v>
      </c>
      <c r="D52" s="4">
        <f t="shared" si="7"/>
        <v>17040.44730142648</v>
      </c>
      <c r="E52" s="2">
        <v>600</v>
      </c>
      <c r="F52" s="2">
        <f t="shared" si="0"/>
        <v>6</v>
      </c>
      <c r="G52" s="2">
        <f t="shared" si="1"/>
        <v>9</v>
      </c>
      <c r="H52" s="2">
        <f t="shared" si="2"/>
        <v>0</v>
      </c>
      <c r="I52" s="2">
        <f t="shared" si="3"/>
        <v>17625.44730142648</v>
      </c>
      <c r="J52" s="14">
        <v>3.5000000000000003E-2</v>
      </c>
      <c r="K52" s="4">
        <f t="shared" si="4"/>
        <v>51.407554629160579</v>
      </c>
      <c r="L52" s="4">
        <f t="shared" si="5"/>
        <v>9.76743537954051</v>
      </c>
      <c r="M52" s="4">
        <f t="shared" si="6"/>
        <v>17667.0874206761</v>
      </c>
    </row>
    <row r="53" spans="2:13">
      <c r="B53" s="1">
        <v>3</v>
      </c>
      <c r="C53" s="1">
        <v>10</v>
      </c>
      <c r="D53" s="4">
        <f t="shared" si="7"/>
        <v>17667.0874206761</v>
      </c>
      <c r="E53" s="2">
        <v>600</v>
      </c>
      <c r="F53" s="2">
        <f t="shared" si="0"/>
        <v>6</v>
      </c>
      <c r="G53" s="2">
        <f t="shared" si="1"/>
        <v>9</v>
      </c>
      <c r="H53" s="2">
        <f t="shared" si="2"/>
        <v>0</v>
      </c>
      <c r="I53" s="2">
        <f t="shared" si="3"/>
        <v>18252.0874206761</v>
      </c>
      <c r="J53" s="14">
        <v>3.5000000000000003E-2</v>
      </c>
      <c r="K53" s="4">
        <f t="shared" si="4"/>
        <v>53.235254976971959</v>
      </c>
      <c r="L53" s="4">
        <f t="shared" si="5"/>
        <v>10.114698445624672</v>
      </c>
      <c r="M53" s="4">
        <f t="shared" si="6"/>
        <v>18295.207977207447</v>
      </c>
    </row>
    <row r="54" spans="2:13">
      <c r="B54" s="1">
        <v>3</v>
      </c>
      <c r="C54" s="1">
        <v>11</v>
      </c>
      <c r="D54" s="4">
        <f t="shared" si="7"/>
        <v>18295.207977207447</v>
      </c>
      <c r="E54" s="2">
        <v>0</v>
      </c>
      <c r="F54" s="2">
        <f t="shared" si="0"/>
        <v>0</v>
      </c>
      <c r="G54" s="2">
        <f t="shared" si="1"/>
        <v>0</v>
      </c>
      <c r="H54" s="2">
        <f t="shared" si="2"/>
        <v>0</v>
      </c>
      <c r="I54" s="2">
        <f t="shared" si="3"/>
        <v>18295.207977207447</v>
      </c>
      <c r="J54" s="14">
        <v>3.5000000000000003E-2</v>
      </c>
      <c r="K54" s="4">
        <f t="shared" si="4"/>
        <v>53.361023266855057</v>
      </c>
      <c r="L54" s="4">
        <f t="shared" si="5"/>
        <v>10.138594420702461</v>
      </c>
      <c r="M54" s="4">
        <f t="shared" si="6"/>
        <v>18338.430406053598</v>
      </c>
    </row>
    <row r="55" spans="2:13">
      <c r="B55" s="1">
        <v>3</v>
      </c>
      <c r="C55" s="1">
        <v>12</v>
      </c>
      <c r="D55" s="4">
        <f t="shared" si="7"/>
        <v>18338.430406053598</v>
      </c>
      <c r="E55" s="2">
        <v>0</v>
      </c>
      <c r="F55" s="2">
        <f t="shared" si="0"/>
        <v>0</v>
      </c>
      <c r="G55" s="2">
        <f t="shared" si="1"/>
        <v>0</v>
      </c>
      <c r="H55" s="2">
        <f t="shared" si="2"/>
        <v>0</v>
      </c>
      <c r="I55" s="2">
        <f t="shared" si="3"/>
        <v>18338.430406053598</v>
      </c>
      <c r="J55" s="14">
        <v>3.5000000000000003E-2</v>
      </c>
      <c r="K55" s="4">
        <f t="shared" si="4"/>
        <v>53.487088684322998</v>
      </c>
      <c r="L55" s="4">
        <f t="shared" si="5"/>
        <v>10.16254685002137</v>
      </c>
      <c r="M55" s="4">
        <f t="shared" si="6"/>
        <v>18381.754947887901</v>
      </c>
    </row>
    <row r="56" spans="2:13">
      <c r="B56" s="1">
        <v>4</v>
      </c>
      <c r="C56" s="1">
        <v>1</v>
      </c>
      <c r="D56" s="4">
        <f t="shared" si="7"/>
        <v>18381.754947887901</v>
      </c>
      <c r="E56" s="2">
        <v>600</v>
      </c>
      <c r="F56" s="2">
        <f t="shared" si="0"/>
        <v>6</v>
      </c>
      <c r="G56" s="2">
        <f t="shared" si="1"/>
        <v>9</v>
      </c>
      <c r="H56" s="2">
        <f t="shared" si="2"/>
        <v>0</v>
      </c>
      <c r="I56" s="2">
        <f t="shared" si="3"/>
        <v>18966.754947887901</v>
      </c>
      <c r="J56" s="14">
        <v>3.5000000000000003E-2</v>
      </c>
      <c r="K56" s="4">
        <f t="shared" si="4"/>
        <v>55.319701931339715</v>
      </c>
      <c r="L56" s="4">
        <f t="shared" si="5"/>
        <v>10.510743366954546</v>
      </c>
      <c r="M56" s="4">
        <f t="shared" si="6"/>
        <v>19011.563906452287</v>
      </c>
    </row>
    <row r="57" spans="2:13">
      <c r="B57" s="1">
        <v>4</v>
      </c>
      <c r="C57" s="1">
        <v>2</v>
      </c>
      <c r="D57" s="4">
        <f t="shared" si="7"/>
        <v>19011.563906452287</v>
      </c>
      <c r="E57" s="2">
        <v>600</v>
      </c>
      <c r="F57" s="2">
        <f t="shared" si="0"/>
        <v>6</v>
      </c>
      <c r="G57" s="2">
        <f t="shared" si="1"/>
        <v>9</v>
      </c>
      <c r="H57" s="2">
        <f t="shared" si="2"/>
        <v>0</v>
      </c>
      <c r="I57" s="2">
        <f t="shared" si="3"/>
        <v>19596.563906452287</v>
      </c>
      <c r="J57" s="14">
        <v>3.5000000000000003E-2</v>
      </c>
      <c r="K57" s="4">
        <f t="shared" si="4"/>
        <v>57.156644727152504</v>
      </c>
      <c r="L57" s="4">
        <f t="shared" si="5"/>
        <v>10.859762498158975</v>
      </c>
      <c r="M57" s="4">
        <f t="shared" si="6"/>
        <v>19642.860788681279</v>
      </c>
    </row>
    <row r="58" spans="2:13">
      <c r="B58" s="1">
        <v>4</v>
      </c>
      <c r="C58" s="1">
        <v>3</v>
      </c>
      <c r="D58" s="4">
        <f t="shared" si="7"/>
        <v>19642.860788681279</v>
      </c>
      <c r="E58" s="2">
        <v>600</v>
      </c>
      <c r="F58" s="2">
        <f t="shared" si="0"/>
        <v>6</v>
      </c>
      <c r="G58" s="2">
        <f t="shared" si="1"/>
        <v>9</v>
      </c>
      <c r="H58" s="2">
        <f t="shared" si="2"/>
        <v>0</v>
      </c>
      <c r="I58" s="2">
        <f t="shared" si="3"/>
        <v>20227.860788681279</v>
      </c>
      <c r="J58" s="14">
        <v>3.5000000000000003E-2</v>
      </c>
      <c r="K58" s="4">
        <f t="shared" si="4"/>
        <v>58.997927300320406</v>
      </c>
      <c r="L58" s="4">
        <f t="shared" si="5"/>
        <v>11.209606187060878</v>
      </c>
      <c r="M58" s="4">
        <f t="shared" si="6"/>
        <v>20275.649109794536</v>
      </c>
    </row>
    <row r="59" spans="2:13">
      <c r="B59" s="1">
        <v>4</v>
      </c>
      <c r="C59" s="1">
        <v>4</v>
      </c>
      <c r="D59" s="4">
        <f t="shared" si="7"/>
        <v>20275.649109794536</v>
      </c>
      <c r="E59" s="2">
        <v>600</v>
      </c>
      <c r="F59" s="2">
        <f t="shared" si="0"/>
        <v>6</v>
      </c>
      <c r="G59" s="2">
        <f t="shared" si="1"/>
        <v>9</v>
      </c>
      <c r="H59" s="2">
        <f t="shared" si="2"/>
        <v>0</v>
      </c>
      <c r="I59" s="2">
        <f t="shared" si="3"/>
        <v>20860.649109794536</v>
      </c>
      <c r="J59" s="14">
        <v>3.5000000000000003E-2</v>
      </c>
      <c r="K59" s="4">
        <f t="shared" si="4"/>
        <v>60.843559903567403</v>
      </c>
      <c r="L59" s="4">
        <f t="shared" si="5"/>
        <v>11.560276381677808</v>
      </c>
      <c r="M59" s="4">
        <f t="shared" si="6"/>
        <v>20909.932393316423</v>
      </c>
    </row>
    <row r="60" spans="2:13">
      <c r="B60" s="1">
        <v>4</v>
      </c>
      <c r="C60" s="1">
        <v>5</v>
      </c>
      <c r="D60" s="4">
        <f t="shared" si="7"/>
        <v>20909.932393316423</v>
      </c>
      <c r="E60" s="2">
        <v>600</v>
      </c>
      <c r="F60" s="2">
        <f t="shared" si="0"/>
        <v>6</v>
      </c>
      <c r="G60" s="2">
        <f t="shared" si="1"/>
        <v>9</v>
      </c>
      <c r="H60" s="2">
        <f t="shared" si="2"/>
        <v>0</v>
      </c>
      <c r="I60" s="2">
        <f t="shared" si="3"/>
        <v>21494.932393316423</v>
      </c>
      <c r="J60" s="14">
        <v>3.5000000000000003E-2</v>
      </c>
      <c r="K60" s="4">
        <f t="shared" si="4"/>
        <v>62.693552813839574</v>
      </c>
      <c r="L60" s="4">
        <f t="shared" si="5"/>
        <v>11.911775034629519</v>
      </c>
      <c r="M60" s="4">
        <f t="shared" si="6"/>
        <v>21545.714171095631</v>
      </c>
    </row>
    <row r="61" spans="2:13">
      <c r="B61" s="1">
        <v>4</v>
      </c>
      <c r="C61" s="1">
        <v>6</v>
      </c>
      <c r="D61" s="4">
        <f t="shared" si="7"/>
        <v>21545.714171095631</v>
      </c>
      <c r="E61" s="2">
        <v>600</v>
      </c>
      <c r="F61" s="2">
        <f t="shared" si="0"/>
        <v>6</v>
      </c>
      <c r="G61" s="2">
        <f t="shared" si="1"/>
        <v>9</v>
      </c>
      <c r="H61" s="2">
        <f t="shared" si="2"/>
        <v>0</v>
      </c>
      <c r="I61" s="2">
        <f t="shared" si="3"/>
        <v>22130.714171095631</v>
      </c>
      <c r="J61" s="14">
        <v>3.5000000000000003E-2</v>
      </c>
      <c r="K61" s="4">
        <f t="shared" si="4"/>
        <v>64.547916332362263</v>
      </c>
      <c r="L61" s="4">
        <f t="shared" si="5"/>
        <v>12.26410410314883</v>
      </c>
      <c r="M61" s="4">
        <f t="shared" si="6"/>
        <v>22182.997983324844</v>
      </c>
    </row>
    <row r="62" spans="2:13">
      <c r="B62" s="1">
        <v>4</v>
      </c>
      <c r="C62" s="1">
        <v>7</v>
      </c>
      <c r="D62" s="4">
        <f t="shared" si="7"/>
        <v>22182.997983324844</v>
      </c>
      <c r="E62" s="2">
        <v>600</v>
      </c>
      <c r="F62" s="2">
        <f t="shared" si="0"/>
        <v>6</v>
      </c>
      <c r="G62" s="2">
        <f t="shared" si="1"/>
        <v>9</v>
      </c>
      <c r="H62" s="2">
        <f t="shared" si="2"/>
        <v>0</v>
      </c>
      <c r="I62" s="2">
        <f t="shared" si="3"/>
        <v>22767.997983324844</v>
      </c>
      <c r="J62" s="14">
        <v>3.5000000000000003E-2</v>
      </c>
      <c r="K62" s="4">
        <f t="shared" si="4"/>
        <v>66.406660784697465</v>
      </c>
      <c r="L62" s="4">
        <f t="shared" si="5"/>
        <v>12.617265549092519</v>
      </c>
      <c r="M62" s="4">
        <f t="shared" si="6"/>
        <v>22821.78737856045</v>
      </c>
    </row>
    <row r="63" spans="2:13">
      <c r="B63" s="1">
        <v>4</v>
      </c>
      <c r="C63" s="1">
        <v>8</v>
      </c>
      <c r="D63" s="4">
        <f t="shared" si="7"/>
        <v>22821.78737856045</v>
      </c>
      <c r="E63" s="2">
        <v>600</v>
      </c>
      <c r="F63" s="2">
        <f t="shared" si="0"/>
        <v>6</v>
      </c>
      <c r="G63" s="2">
        <f t="shared" si="1"/>
        <v>9</v>
      </c>
      <c r="H63" s="2">
        <f t="shared" si="2"/>
        <v>0</v>
      </c>
      <c r="I63" s="2">
        <f t="shared" si="3"/>
        <v>23406.78737856045</v>
      </c>
      <c r="J63" s="14">
        <v>3.5000000000000003E-2</v>
      </c>
      <c r="K63" s="4">
        <f t="shared" si="4"/>
        <v>68.269796520801322</v>
      </c>
      <c r="L63" s="4">
        <f t="shared" si="5"/>
        <v>12.971261338952251</v>
      </c>
      <c r="M63" s="4">
        <f t="shared" si="6"/>
        <v>23462.085913742299</v>
      </c>
    </row>
    <row r="64" spans="2:13">
      <c r="B64" s="1">
        <v>4</v>
      </c>
      <c r="C64" s="1">
        <v>9</v>
      </c>
      <c r="D64" s="4">
        <f t="shared" si="7"/>
        <v>23462.085913742299</v>
      </c>
      <c r="E64" s="2">
        <v>600</v>
      </c>
      <c r="F64" s="2">
        <f t="shared" si="0"/>
        <v>6</v>
      </c>
      <c r="G64" s="2">
        <f t="shared" si="1"/>
        <v>9</v>
      </c>
      <c r="H64" s="2">
        <f t="shared" si="2"/>
        <v>0</v>
      </c>
      <c r="I64" s="2">
        <f t="shared" si="3"/>
        <v>24047.085913742299</v>
      </c>
      <c r="J64" s="14">
        <v>3.5000000000000003E-2</v>
      </c>
      <c r="K64" s="4">
        <f t="shared" si="4"/>
        <v>70.137333915081712</v>
      </c>
      <c r="L64" s="4">
        <f t="shared" si="5"/>
        <v>13.326093443865526</v>
      </c>
      <c r="M64" s="4">
        <f t="shared" si="6"/>
        <v>24103.897154213515</v>
      </c>
    </row>
    <row r="65" spans="2:13">
      <c r="B65" s="1">
        <v>4</v>
      </c>
      <c r="C65" s="1">
        <v>10</v>
      </c>
      <c r="D65" s="4">
        <f t="shared" si="7"/>
        <v>24103.897154213515</v>
      </c>
      <c r="E65" s="2">
        <v>600</v>
      </c>
      <c r="F65" s="2">
        <f t="shared" si="0"/>
        <v>6</v>
      </c>
      <c r="G65" s="2">
        <f t="shared" si="1"/>
        <v>9</v>
      </c>
      <c r="H65" s="2">
        <f t="shared" si="2"/>
        <v>0</v>
      </c>
      <c r="I65" s="2">
        <f t="shared" si="3"/>
        <v>24688.897154213515</v>
      </c>
      <c r="J65" s="14">
        <v>3.5000000000000003E-2</v>
      </c>
      <c r="K65" s="4">
        <f t="shared" si="4"/>
        <v>72.009283366456089</v>
      </c>
      <c r="L65" s="4">
        <f t="shared" si="5"/>
        <v>13.681763839626656</v>
      </c>
      <c r="M65" s="4">
        <f t="shared" si="6"/>
        <v>24747.224673740344</v>
      </c>
    </row>
    <row r="66" spans="2:13">
      <c r="B66" s="1">
        <v>4</v>
      </c>
      <c r="C66" s="1">
        <v>11</v>
      </c>
      <c r="D66" s="4">
        <f t="shared" si="7"/>
        <v>24747.224673740344</v>
      </c>
      <c r="E66" s="2">
        <v>0</v>
      </c>
      <c r="F66" s="2">
        <f t="shared" si="0"/>
        <v>0</v>
      </c>
      <c r="G66" s="2">
        <f t="shared" si="1"/>
        <v>0</v>
      </c>
      <c r="H66" s="2">
        <f t="shared" si="2"/>
        <v>0</v>
      </c>
      <c r="I66" s="2">
        <f t="shared" si="3"/>
        <v>24747.224673740344</v>
      </c>
      <c r="J66" s="14">
        <v>3.5000000000000003E-2</v>
      </c>
      <c r="K66" s="4">
        <f t="shared" si="4"/>
        <v>72.17940529840935</v>
      </c>
      <c r="L66" s="4">
        <f t="shared" si="5"/>
        <v>13.714087006697776</v>
      </c>
      <c r="M66" s="4">
        <f t="shared" si="6"/>
        <v>24805.689992032054</v>
      </c>
    </row>
    <row r="67" spans="2:13">
      <c r="B67" s="1">
        <v>4</v>
      </c>
      <c r="C67" s="1">
        <v>12</v>
      </c>
      <c r="D67" s="4">
        <f t="shared" si="7"/>
        <v>24805.689992032054</v>
      </c>
      <c r="E67" s="2">
        <v>0</v>
      </c>
      <c r="F67" s="2">
        <f t="shared" si="0"/>
        <v>0</v>
      </c>
      <c r="G67" s="2">
        <f t="shared" si="1"/>
        <v>0</v>
      </c>
      <c r="H67" s="2">
        <f t="shared" si="2"/>
        <v>0</v>
      </c>
      <c r="I67" s="2">
        <f t="shared" si="3"/>
        <v>24805.689992032054</v>
      </c>
      <c r="J67" s="14">
        <v>3.5000000000000003E-2</v>
      </c>
      <c r="K67" s="4">
        <f t="shared" si="4"/>
        <v>72.349929143426834</v>
      </c>
      <c r="L67" s="4">
        <f t="shared" si="5"/>
        <v>13.746486537251098</v>
      </c>
      <c r="M67" s="4">
        <f t="shared" si="6"/>
        <v>24864.293434638232</v>
      </c>
    </row>
    <row r="68" spans="2:13">
      <c r="B68" s="1">
        <v>5</v>
      </c>
      <c r="C68" s="1">
        <v>1</v>
      </c>
      <c r="D68" s="4">
        <f t="shared" si="7"/>
        <v>24864.293434638232</v>
      </c>
      <c r="E68" s="2">
        <v>600</v>
      </c>
      <c r="F68" s="2">
        <f t="shared" si="0"/>
        <v>6</v>
      </c>
      <c r="G68" s="2">
        <f t="shared" si="1"/>
        <v>9</v>
      </c>
      <c r="H68" s="2">
        <f t="shared" si="2"/>
        <v>0</v>
      </c>
      <c r="I68" s="2">
        <f t="shared" si="3"/>
        <v>25449.293434638232</v>
      </c>
      <c r="J68" s="14">
        <v>3.5000000000000003E-2</v>
      </c>
      <c r="K68" s="4">
        <f t="shared" si="4"/>
        <v>74.227105851028185</v>
      </c>
      <c r="L68" s="4">
        <f t="shared" si="5"/>
        <v>14.103150111695355</v>
      </c>
      <c r="M68" s="4">
        <f t="shared" si="6"/>
        <v>25509.417390377563</v>
      </c>
    </row>
    <row r="69" spans="2:13">
      <c r="B69" s="1">
        <v>5</v>
      </c>
      <c r="C69" s="1">
        <v>2</v>
      </c>
      <c r="D69" s="4">
        <f t="shared" si="7"/>
        <v>25509.417390377563</v>
      </c>
      <c r="E69" s="2">
        <v>600</v>
      </c>
      <c r="F69" s="2">
        <f t="shared" si="0"/>
        <v>6</v>
      </c>
      <c r="G69" s="2">
        <f t="shared" si="1"/>
        <v>9</v>
      </c>
      <c r="H69" s="2">
        <f t="shared" si="2"/>
        <v>0</v>
      </c>
      <c r="I69" s="2">
        <f t="shared" si="3"/>
        <v>26094.417390377563</v>
      </c>
      <c r="J69" s="14">
        <v>3.5000000000000003E-2</v>
      </c>
      <c r="K69" s="4">
        <f t="shared" si="4"/>
        <v>76.108717388601235</v>
      </c>
      <c r="L69" s="4">
        <f t="shared" si="5"/>
        <v>14.460656303834234</v>
      </c>
      <c r="M69" s="4">
        <f t="shared" si="6"/>
        <v>26156.065451462327</v>
      </c>
    </row>
    <row r="70" spans="2:13">
      <c r="B70" s="1">
        <v>5</v>
      </c>
      <c r="C70" s="1">
        <v>3</v>
      </c>
      <c r="D70" s="4">
        <f t="shared" si="7"/>
        <v>26156.065451462327</v>
      </c>
      <c r="E70" s="2">
        <v>600</v>
      </c>
      <c r="F70" s="2">
        <f t="shared" si="0"/>
        <v>6</v>
      </c>
      <c r="G70" s="2">
        <f t="shared" si="1"/>
        <v>9</v>
      </c>
      <c r="H70" s="2">
        <f t="shared" si="2"/>
        <v>0</v>
      </c>
      <c r="I70" s="2">
        <f t="shared" si="3"/>
        <v>26741.065451462327</v>
      </c>
      <c r="J70" s="14">
        <v>3.5000000000000003E-2</v>
      </c>
      <c r="K70" s="4">
        <f t="shared" si="4"/>
        <v>77.994774233431798</v>
      </c>
      <c r="L70" s="4">
        <f t="shared" si="5"/>
        <v>14.819007104352043</v>
      </c>
      <c r="M70" s="4">
        <f t="shared" si="6"/>
        <v>26804.241218591407</v>
      </c>
    </row>
    <row r="71" spans="2:13">
      <c r="B71" s="1">
        <v>5</v>
      </c>
      <c r="C71" s="1">
        <v>4</v>
      </c>
      <c r="D71" s="4">
        <f t="shared" si="7"/>
        <v>26804.241218591407</v>
      </c>
      <c r="E71" s="2">
        <v>600</v>
      </c>
      <c r="F71" s="2">
        <f t="shared" si="0"/>
        <v>6</v>
      </c>
      <c r="G71" s="2">
        <f t="shared" si="1"/>
        <v>9</v>
      </c>
      <c r="H71" s="2">
        <f t="shared" si="2"/>
        <v>0</v>
      </c>
      <c r="I71" s="2">
        <f t="shared" si="3"/>
        <v>27389.241218591407</v>
      </c>
      <c r="J71" s="14">
        <v>3.5000000000000003E-2</v>
      </c>
      <c r="K71" s="4">
        <f t="shared" si="4"/>
        <v>79.88528688755828</v>
      </c>
      <c r="L71" s="4">
        <f t="shared" si="5"/>
        <v>15.178204508636073</v>
      </c>
      <c r="M71" s="4">
        <f t="shared" si="6"/>
        <v>27453.948300970329</v>
      </c>
    </row>
    <row r="72" spans="2:13">
      <c r="B72" s="1">
        <v>5</v>
      </c>
      <c r="C72" s="1">
        <v>5</v>
      </c>
      <c r="D72" s="4">
        <f t="shared" si="7"/>
        <v>27453.948300970329</v>
      </c>
      <c r="E72" s="2">
        <v>600</v>
      </c>
      <c r="F72" s="2">
        <f t="shared" si="0"/>
        <v>6</v>
      </c>
      <c r="G72" s="2">
        <f t="shared" si="1"/>
        <v>9</v>
      </c>
      <c r="H72" s="2">
        <f t="shared" si="2"/>
        <v>0</v>
      </c>
      <c r="I72" s="2">
        <f t="shared" si="3"/>
        <v>28038.948300970329</v>
      </c>
      <c r="J72" s="14">
        <v>3.5000000000000003E-2</v>
      </c>
      <c r="K72" s="4">
        <f t="shared" si="4"/>
        <v>81.780265877830132</v>
      </c>
      <c r="L72" s="4">
        <f t="shared" si="5"/>
        <v>15.538250516787725</v>
      </c>
      <c r="M72" s="4">
        <f t="shared" si="6"/>
        <v>28105.190316331373</v>
      </c>
    </row>
    <row r="73" spans="2:13">
      <c r="B73" s="1">
        <v>5</v>
      </c>
      <c r="C73" s="1">
        <v>6</v>
      </c>
      <c r="D73" s="4">
        <f t="shared" si="7"/>
        <v>28105.190316331373</v>
      </c>
      <c r="E73" s="2">
        <v>600</v>
      </c>
      <c r="F73" s="2">
        <f t="shared" si="0"/>
        <v>6</v>
      </c>
      <c r="G73" s="2">
        <f t="shared" si="1"/>
        <v>9</v>
      </c>
      <c r="H73" s="2">
        <f t="shared" si="2"/>
        <v>0</v>
      </c>
      <c r="I73" s="2">
        <f t="shared" si="3"/>
        <v>28690.190316331373</v>
      </c>
      <c r="J73" s="14">
        <v>3.5000000000000003E-2</v>
      </c>
      <c r="K73" s="4">
        <f t="shared" si="4"/>
        <v>83.679721755966511</v>
      </c>
      <c r="L73" s="4">
        <f t="shared" si="5"/>
        <v>15.899147133633637</v>
      </c>
      <c r="M73" s="4">
        <f t="shared" si="6"/>
        <v>28757.970890953704</v>
      </c>
    </row>
    <row r="74" spans="2:13">
      <c r="B74" s="1">
        <v>5</v>
      </c>
      <c r="C74" s="1">
        <v>7</v>
      </c>
      <c r="D74" s="4">
        <f t="shared" si="7"/>
        <v>28757.970890953704</v>
      </c>
      <c r="E74" s="2">
        <v>600</v>
      </c>
      <c r="F74" s="2">
        <f t="shared" si="0"/>
        <v>6</v>
      </c>
      <c r="G74" s="2">
        <f t="shared" si="1"/>
        <v>9</v>
      </c>
      <c r="H74" s="2">
        <f t="shared" si="2"/>
        <v>0</v>
      </c>
      <c r="I74" s="2">
        <f t="shared" si="3"/>
        <v>29342.970890953704</v>
      </c>
      <c r="J74" s="14">
        <v>3.5000000000000003E-2</v>
      </c>
      <c r="K74" s="4">
        <f t="shared" si="4"/>
        <v>85.583665098614972</v>
      </c>
      <c r="L74" s="4">
        <f t="shared" si="5"/>
        <v>16.260896368736844</v>
      </c>
      <c r="M74" s="4">
        <f t="shared" si="6"/>
        <v>29412.293659683583</v>
      </c>
    </row>
    <row r="75" spans="2:13">
      <c r="B75" s="1">
        <v>5</v>
      </c>
      <c r="C75" s="1">
        <v>8</v>
      </c>
      <c r="D75" s="4">
        <f t="shared" si="7"/>
        <v>29412.293659683583</v>
      </c>
      <c r="E75" s="2">
        <v>600</v>
      </c>
      <c r="F75" s="2">
        <f t="shared" si="0"/>
        <v>6</v>
      </c>
      <c r="G75" s="2">
        <f t="shared" si="1"/>
        <v>9</v>
      </c>
      <c r="H75" s="2">
        <f t="shared" si="2"/>
        <v>0</v>
      </c>
      <c r="I75" s="2">
        <f t="shared" si="3"/>
        <v>29997.293659683583</v>
      </c>
      <c r="J75" s="14">
        <v>3.5000000000000003E-2</v>
      </c>
      <c r="K75" s="4">
        <f t="shared" si="4"/>
        <v>87.492106507410469</v>
      </c>
      <c r="L75" s="4">
        <f t="shared" si="5"/>
        <v>16.623500236407988</v>
      </c>
      <c r="M75" s="4">
        <f t="shared" si="6"/>
        <v>30068.162265954586</v>
      </c>
    </row>
    <row r="76" spans="2:13">
      <c r="B76" s="1">
        <v>5</v>
      </c>
      <c r="C76" s="1">
        <v>9</v>
      </c>
      <c r="D76" s="4">
        <f t="shared" si="7"/>
        <v>30068.162265954586</v>
      </c>
      <c r="E76" s="2">
        <v>600</v>
      </c>
      <c r="F76" s="2">
        <f t="shared" si="0"/>
        <v>6</v>
      </c>
      <c r="G76" s="2">
        <f t="shared" si="1"/>
        <v>9</v>
      </c>
      <c r="H76" s="2">
        <f t="shared" si="2"/>
        <v>0</v>
      </c>
      <c r="I76" s="2">
        <f t="shared" si="3"/>
        <v>30653.162265954586</v>
      </c>
      <c r="J76" s="14">
        <v>3.5000000000000003E-2</v>
      </c>
      <c r="K76" s="4">
        <f t="shared" si="4"/>
        <v>89.405056609034219</v>
      </c>
      <c r="L76" s="4">
        <f t="shared" si="5"/>
        <v>16.986960755716503</v>
      </c>
      <c r="M76" s="4">
        <f t="shared" si="6"/>
        <v>30725.580361807904</v>
      </c>
    </row>
    <row r="77" spans="2:13">
      <c r="B77" s="1">
        <v>5</v>
      </c>
      <c r="C77" s="1">
        <v>10</v>
      </c>
      <c r="D77" s="4">
        <f t="shared" si="7"/>
        <v>30725.580361807904</v>
      </c>
      <c r="E77" s="2">
        <v>600</v>
      </c>
      <c r="F77" s="2">
        <f t="shared" si="0"/>
        <v>6</v>
      </c>
      <c r="G77" s="2">
        <f t="shared" si="1"/>
        <v>9</v>
      </c>
      <c r="H77" s="2">
        <f t="shared" si="2"/>
        <v>0</v>
      </c>
      <c r="I77" s="2">
        <f t="shared" si="3"/>
        <v>31310.580361807904</v>
      </c>
      <c r="J77" s="14">
        <v>3.5000000000000003E-2</v>
      </c>
      <c r="K77" s="4">
        <f t="shared" si="4"/>
        <v>91.322526055273059</v>
      </c>
      <c r="L77" s="4">
        <f t="shared" si="5"/>
        <v>17.35127995050188</v>
      </c>
      <c r="M77" s="4">
        <f t="shared" si="6"/>
        <v>31384.551607912676</v>
      </c>
    </row>
    <row r="78" spans="2:13">
      <c r="B78" s="1">
        <v>5</v>
      </c>
      <c r="C78" s="1">
        <v>11</v>
      </c>
      <c r="D78" s="4">
        <f t="shared" si="7"/>
        <v>31384.551607912676</v>
      </c>
      <c r="E78" s="2">
        <v>0</v>
      </c>
      <c r="F78" s="2">
        <f t="shared" si="0"/>
        <v>0</v>
      </c>
      <c r="G78" s="2">
        <f t="shared" si="1"/>
        <v>0</v>
      </c>
      <c r="H78" s="2">
        <f t="shared" si="2"/>
        <v>0</v>
      </c>
      <c r="I78" s="2">
        <f t="shared" si="3"/>
        <v>31384.551607912676</v>
      </c>
      <c r="J78" s="14">
        <v>3.5000000000000003E-2</v>
      </c>
      <c r="K78" s="4">
        <f t="shared" si="4"/>
        <v>91.538275523078653</v>
      </c>
      <c r="L78" s="4">
        <f t="shared" si="5"/>
        <v>17.392272349384942</v>
      </c>
      <c r="M78" s="4">
        <f t="shared" si="6"/>
        <v>31458.697611086369</v>
      </c>
    </row>
    <row r="79" spans="2:13">
      <c r="B79" s="1">
        <v>5</v>
      </c>
      <c r="C79" s="1">
        <v>12</v>
      </c>
      <c r="D79" s="4">
        <f t="shared" si="7"/>
        <v>31458.697611086369</v>
      </c>
      <c r="E79" s="2">
        <v>0</v>
      </c>
      <c r="F79" s="2">
        <f t="shared" si="0"/>
        <v>0</v>
      </c>
      <c r="G79" s="2">
        <f t="shared" si="1"/>
        <v>0</v>
      </c>
      <c r="H79" s="2">
        <f t="shared" si="2"/>
        <v>0</v>
      </c>
      <c r="I79" s="2">
        <f t="shared" si="3"/>
        <v>31458.697611086369</v>
      </c>
      <c r="J79" s="14">
        <v>3.5000000000000003E-2</v>
      </c>
      <c r="K79" s="4">
        <f t="shared" si="4"/>
        <v>91.754534699001923</v>
      </c>
      <c r="L79" s="4">
        <f t="shared" si="5"/>
        <v>17.433361592810364</v>
      </c>
      <c r="M79" s="4">
        <f t="shared" si="6"/>
        <v>31533.018784192558</v>
      </c>
    </row>
    <row r="80" spans="2:13">
      <c r="B80" s="16">
        <v>6</v>
      </c>
      <c r="C80" s="1">
        <v>1</v>
      </c>
      <c r="D80" s="17">
        <f>M79</f>
        <v>31533.018784192558</v>
      </c>
      <c r="E80" s="18">
        <v>0</v>
      </c>
      <c r="F80" s="18">
        <f>E80*$D$7</f>
        <v>0</v>
      </c>
      <c r="G80" s="18">
        <f>E80*$D$8</f>
        <v>0</v>
      </c>
      <c r="H80" s="18">
        <f>$D$9</f>
        <v>0</v>
      </c>
      <c r="I80" s="18">
        <f>D80+E80-F80-G80-H80</f>
        <v>31533.018784192558</v>
      </c>
      <c r="J80" s="14">
        <v>3.5000000000000003E-2</v>
      </c>
      <c r="K80" s="17">
        <f>I80*J80/12</f>
        <v>91.971304787228306</v>
      </c>
      <c r="L80" s="17">
        <f>K80*0.19</f>
        <v>17.474547909573378</v>
      </c>
      <c r="M80" s="17">
        <f>I80+K80-L80</f>
        <v>31607.515541070214</v>
      </c>
    </row>
    <row r="81" spans="2:13">
      <c r="B81" s="16">
        <v>6</v>
      </c>
      <c r="C81" s="1">
        <v>2</v>
      </c>
      <c r="D81" s="4">
        <f>M80</f>
        <v>31607.515541070214</v>
      </c>
      <c r="E81" s="18">
        <v>0</v>
      </c>
      <c r="F81" s="2">
        <f>E81*$D$7</f>
        <v>0</v>
      </c>
      <c r="G81" s="2">
        <f>E81*$D$8</f>
        <v>0</v>
      </c>
      <c r="H81" s="2">
        <f>$D$9</f>
        <v>0</v>
      </c>
      <c r="I81" s="2">
        <f>D81+E81-F81-G81-H81</f>
        <v>31607.515541070214</v>
      </c>
      <c r="J81" s="14">
        <v>3.5000000000000003E-2</v>
      </c>
      <c r="K81" s="4">
        <f>I81*J81/12</f>
        <v>92.188586994788125</v>
      </c>
      <c r="L81" s="4">
        <f>K81*0.19</f>
        <v>17.515831529009745</v>
      </c>
      <c r="M81" s="4">
        <f>I81+K81-L81</f>
        <v>31682.188296535991</v>
      </c>
    </row>
    <row r="82" spans="2:13">
      <c r="B82" s="16">
        <v>6</v>
      </c>
      <c r="C82" s="1">
        <v>3</v>
      </c>
      <c r="D82" s="4">
        <f>M81</f>
        <v>31682.188296535991</v>
      </c>
      <c r="E82" s="18">
        <v>0</v>
      </c>
      <c r="F82" s="2">
        <f>E82*$D$7</f>
        <v>0</v>
      </c>
      <c r="G82" s="2">
        <f>E82*$D$8</f>
        <v>0</v>
      </c>
      <c r="H82" s="2">
        <f>$D$9</f>
        <v>0</v>
      </c>
      <c r="I82" s="2">
        <f>D82+E82-F82-G82-H82</f>
        <v>31682.188296535991</v>
      </c>
      <c r="J82" s="14">
        <v>3.5000000000000003E-2</v>
      </c>
      <c r="K82" s="4">
        <f>I82*J82/12</f>
        <v>92.406382531563324</v>
      </c>
      <c r="L82" s="4">
        <f>K82*0.19</f>
        <v>17.557212680997033</v>
      </c>
      <c r="M82" s="4">
        <f>I82+K82-L82</f>
        <v>31757.037466386559</v>
      </c>
    </row>
    <row r="83" spans="2:13">
      <c r="B83" s="16">
        <v>6</v>
      </c>
      <c r="C83" s="1">
        <v>4</v>
      </c>
      <c r="D83" s="4">
        <f>M82</f>
        <v>31757.037466386559</v>
      </c>
      <c r="E83" s="18">
        <v>0</v>
      </c>
      <c r="F83" s="2">
        <f>E83*$D$7</f>
        <v>0</v>
      </c>
      <c r="G83" s="2">
        <f>E83*$D$8</f>
        <v>0</v>
      </c>
      <c r="H83" s="2">
        <f>$D$9</f>
        <v>0</v>
      </c>
      <c r="I83" s="2">
        <f>D83+E83-F83-G83-H83</f>
        <v>31757.037466386559</v>
      </c>
      <c r="J83" s="14">
        <v>3.5000000000000003E-2</v>
      </c>
      <c r="K83" s="4">
        <f>I83*J83/12</f>
        <v>92.624692610294133</v>
      </c>
      <c r="L83" s="4">
        <f>K83*0.19</f>
        <v>17.598691595955884</v>
      </c>
      <c r="M83" s="4">
        <f>I83+K83-L83</f>
        <v>31832.063467400898</v>
      </c>
    </row>
    <row r="84" spans="2:13">
      <c r="B84" s="16">
        <v>6</v>
      </c>
      <c r="C84" s="1">
        <v>5</v>
      </c>
      <c r="D84" s="4">
        <f>M83</f>
        <v>31832.063467400898</v>
      </c>
      <c r="E84" s="18">
        <v>0</v>
      </c>
      <c r="F84" s="2">
        <f>E84*$D$7</f>
        <v>0</v>
      </c>
      <c r="G84" s="2">
        <f>E84*$D$8</f>
        <v>0</v>
      </c>
      <c r="H84" s="2">
        <f>$D$9</f>
        <v>0</v>
      </c>
      <c r="I84" s="2">
        <f>D84+E84-F84-G84-H84</f>
        <v>31832.063467400898</v>
      </c>
      <c r="J84" s="14">
        <v>3.5000000000000003E-2</v>
      </c>
      <c r="K84" s="4">
        <f>I84*J84/12</f>
        <v>92.843518446585961</v>
      </c>
      <c r="L84" s="4">
        <f>K84*0.19</f>
        <v>17.640268504851331</v>
      </c>
      <c r="M84" s="4">
        <f>I84+K84-L84</f>
        <v>31907.266717342631</v>
      </c>
    </row>
    <row r="85" spans="2:13">
      <c r="B85" s="16">
        <v>6</v>
      </c>
      <c r="C85" s="1">
        <v>6</v>
      </c>
      <c r="D85" s="4">
        <f>M84</f>
        <v>31907.266717342631</v>
      </c>
      <c r="E85" s="18">
        <v>0</v>
      </c>
      <c r="F85" s="2">
        <f>E85*$D$7</f>
        <v>0</v>
      </c>
      <c r="G85" s="2">
        <f>E85*$D$8</f>
        <v>0</v>
      </c>
      <c r="H85" s="2">
        <f>$D$9</f>
        <v>0</v>
      </c>
      <c r="I85" s="2">
        <f>D85+E85-F85-G85-H85</f>
        <v>31907.266717342631</v>
      </c>
      <c r="J85" s="14">
        <v>3.5000000000000003E-2</v>
      </c>
      <c r="K85" s="4">
        <f>I85*J85/12</f>
        <v>93.062861258916016</v>
      </c>
      <c r="L85" s="4">
        <f>K85*0.19</f>
        <v>17.681943639194042</v>
      </c>
      <c r="M85" s="4">
        <f>I85+K85-L85</f>
        <v>31982.647634962355</v>
      </c>
    </row>
    <row r="86" spans="2:13">
      <c r="B86" s="16">
        <v>6</v>
      </c>
      <c r="C86" s="1">
        <v>7</v>
      </c>
      <c r="D86" s="4">
        <f>M85</f>
        <v>31982.647634962355</v>
      </c>
      <c r="E86" s="18">
        <v>0</v>
      </c>
      <c r="F86" s="2">
        <f>E86*$D$7</f>
        <v>0</v>
      </c>
      <c r="G86" s="2">
        <f>E86*$D$8</f>
        <v>0</v>
      </c>
      <c r="H86" s="2">
        <f>$D$9</f>
        <v>0</v>
      </c>
      <c r="I86" s="2">
        <f>D86+E86-F86-G86-H86</f>
        <v>31982.647634962355</v>
      </c>
      <c r="J86" s="14">
        <v>3.5000000000000003E-2</v>
      </c>
      <c r="K86" s="4">
        <f>I86*J86/12</f>
        <v>93.282722268640214</v>
      </c>
      <c r="L86" s="4">
        <f>K86*0.19</f>
        <v>17.72371723104164</v>
      </c>
      <c r="M86" s="4">
        <f>I86+K86-L86</f>
        <v>32058.206639999953</v>
      </c>
    </row>
    <row r="87" spans="2:13">
      <c r="B87" s="16">
        <v>6</v>
      </c>
      <c r="C87" s="1">
        <v>8</v>
      </c>
      <c r="D87" s="4">
        <f>M86</f>
        <v>32058.206639999953</v>
      </c>
      <c r="E87" s="18">
        <v>0</v>
      </c>
      <c r="F87" s="2">
        <f>E87*$D$7</f>
        <v>0</v>
      </c>
      <c r="G87" s="2">
        <f>E87*$D$8</f>
        <v>0</v>
      </c>
      <c r="H87" s="2">
        <f>$D$9</f>
        <v>0</v>
      </c>
      <c r="I87" s="2">
        <f>D87+E87-F87-G87-H87</f>
        <v>32058.206639999953</v>
      </c>
      <c r="J87" s="14">
        <v>3.5000000000000003E-2</v>
      </c>
      <c r="K87" s="4">
        <f>I87*J87/12</f>
        <v>93.503102699999872</v>
      </c>
      <c r="L87" s="4">
        <f>K87*0.19</f>
        <v>17.765589512999977</v>
      </c>
      <c r="M87" s="4">
        <f>I87+K87-L87</f>
        <v>32133.944153186952</v>
      </c>
    </row>
    <row r="88" spans="2:13">
      <c r="B88" s="16">
        <v>6</v>
      </c>
      <c r="C88" s="1">
        <v>9</v>
      </c>
      <c r="D88" s="4">
        <f>M87</f>
        <v>32133.944153186952</v>
      </c>
      <c r="E88" s="18">
        <v>0</v>
      </c>
      <c r="F88" s="2">
        <f>E88*$D$7</f>
        <v>0</v>
      </c>
      <c r="G88" s="2">
        <f>E88*$D$8</f>
        <v>0</v>
      </c>
      <c r="H88" s="2">
        <f>$D$9</f>
        <v>0</v>
      </c>
      <c r="I88" s="2">
        <f>D88+E88-F88-G88-H88</f>
        <v>32133.944153186952</v>
      </c>
      <c r="J88" s="14">
        <v>3.5000000000000003E-2</v>
      </c>
      <c r="K88" s="4">
        <f>I88*J88/12</f>
        <v>93.724003780128612</v>
      </c>
      <c r="L88" s="4">
        <f>K88*0.19</f>
        <v>17.807560718224437</v>
      </c>
      <c r="M88" s="4">
        <f>I88+K88-L88</f>
        <v>32209.860596248855</v>
      </c>
    </row>
    <row r="89" spans="2:13">
      <c r="B89" s="16">
        <v>6</v>
      </c>
      <c r="C89" s="1">
        <v>10</v>
      </c>
      <c r="D89" s="4">
        <f>M88</f>
        <v>32209.860596248855</v>
      </c>
      <c r="E89" s="18">
        <v>0</v>
      </c>
      <c r="F89" s="2">
        <f>E89*$D$7</f>
        <v>0</v>
      </c>
      <c r="G89" s="2">
        <f>E89*$D$8</f>
        <v>0</v>
      </c>
      <c r="H89" s="2">
        <f>$D$9</f>
        <v>0</v>
      </c>
      <c r="I89" s="2">
        <f>D89+E89-F89-G89-H89</f>
        <v>32209.860596248855</v>
      </c>
      <c r="J89" s="14">
        <v>3.5000000000000003E-2</v>
      </c>
      <c r="K89" s="4">
        <f>I89*J89/12</f>
        <v>93.945426739059158</v>
      </c>
      <c r="L89" s="4">
        <f>K89*0.19</f>
        <v>17.84963108042124</v>
      </c>
      <c r="M89" s="4">
        <f>I89+K89-L89</f>
        <v>32285.95639190749</v>
      </c>
    </row>
    <row r="90" spans="2:13">
      <c r="B90" s="16">
        <v>6</v>
      </c>
      <c r="C90" s="1">
        <v>11</v>
      </c>
      <c r="D90" s="4">
        <f>M89</f>
        <v>32285.95639190749</v>
      </c>
      <c r="E90" s="18">
        <v>0</v>
      </c>
      <c r="F90" s="2">
        <f>E90*$D$7</f>
        <v>0</v>
      </c>
      <c r="G90" s="2">
        <f>E90*$D$8</f>
        <v>0</v>
      </c>
      <c r="H90" s="2">
        <f>$D$9</f>
        <v>0</v>
      </c>
      <c r="I90" s="2">
        <f>D90+E90-F90-G90-H90</f>
        <v>32285.95639190749</v>
      </c>
      <c r="J90" s="14">
        <v>3.5000000000000003E-2</v>
      </c>
      <c r="K90" s="4">
        <f>I90*J90/12</f>
        <v>94.167372809730182</v>
      </c>
      <c r="L90" s="4">
        <f>K90*0.19</f>
        <v>17.891800833848734</v>
      </c>
      <c r="M90" s="4">
        <f>I90+K90-L90</f>
        <v>32362.231963883372</v>
      </c>
    </row>
    <row r="91" spans="2:13">
      <c r="B91" s="16">
        <v>6</v>
      </c>
      <c r="C91" s="1">
        <v>12</v>
      </c>
      <c r="D91" s="4">
        <f>M90</f>
        <v>32362.231963883372</v>
      </c>
      <c r="E91" s="18">
        <v>0</v>
      </c>
      <c r="F91" s="2">
        <f>E91*$D$7</f>
        <v>0</v>
      </c>
      <c r="G91" s="2">
        <f>E91*$D$8</f>
        <v>0</v>
      </c>
      <c r="H91" s="2">
        <f>$D$9</f>
        <v>0</v>
      </c>
      <c r="I91" s="2">
        <f>D91+E91-F91-G91-H91</f>
        <v>32362.231963883372</v>
      </c>
      <c r="J91" s="14">
        <v>3.5000000000000003E-2</v>
      </c>
      <c r="K91" s="4">
        <f>I91*J91/12</f>
        <v>94.389843227993182</v>
      </c>
      <c r="L91" s="4">
        <f>K91*0.19</f>
        <v>17.934070213318705</v>
      </c>
      <c r="M91" s="4">
        <f>I91+K91-L91</f>
        <v>32438.687736898046</v>
      </c>
    </row>
    <row r="92" spans="2:13">
      <c r="B92" s="1">
        <v>7</v>
      </c>
      <c r="C92" s="5">
        <v>1</v>
      </c>
      <c r="D92" s="4">
        <f>M91</f>
        <v>32438.687736898046</v>
      </c>
      <c r="E92" s="18">
        <v>0</v>
      </c>
      <c r="F92" s="2">
        <f>E92*$D$7</f>
        <v>0</v>
      </c>
      <c r="G92" s="2">
        <f>E92*$D$8</f>
        <v>0</v>
      </c>
      <c r="H92" s="2">
        <f>$D$9</f>
        <v>0</v>
      </c>
      <c r="I92" s="2">
        <f>D92+E92-F92-G92-H92</f>
        <v>32438.687736898046</v>
      </c>
      <c r="J92" s="14">
        <v>3.5000000000000003E-2</v>
      </c>
      <c r="K92" s="4">
        <f>I92*J92/12</f>
        <v>94.612839232619308</v>
      </c>
      <c r="L92" s="4">
        <f>K92*0.19</f>
        <v>17.976439454197667</v>
      </c>
      <c r="M92" s="4">
        <f>I92+K92-L92</f>
        <v>32515.324136676471</v>
      </c>
    </row>
    <row r="93" spans="2:13">
      <c r="B93" s="1">
        <v>7</v>
      </c>
      <c r="C93" s="5">
        <v>2</v>
      </c>
      <c r="D93" s="4">
        <f>M92</f>
        <v>32515.324136676471</v>
      </c>
      <c r="E93" s="18">
        <v>0</v>
      </c>
      <c r="F93" s="2">
        <f>E93*$D$7</f>
        <v>0</v>
      </c>
      <c r="G93" s="2">
        <f>E93*$D$8</f>
        <v>0</v>
      </c>
      <c r="H93" s="2">
        <f>$D$9</f>
        <v>0</v>
      </c>
      <c r="I93" s="2">
        <f>D93+E93-F93-G93-H93</f>
        <v>32515.324136676471</v>
      </c>
      <c r="J93" s="14">
        <v>3.5000000000000003E-2</v>
      </c>
      <c r="K93" s="4">
        <f>I93*J93/12</f>
        <v>94.836362065306389</v>
      </c>
      <c r="L93" s="4">
        <f>K93*0.19</f>
        <v>18.018908792408215</v>
      </c>
      <c r="M93" s="4">
        <f>I93+K93-L93</f>
        <v>32592.14158994937</v>
      </c>
    </row>
    <row r="94" spans="2:13">
      <c r="B94" s="1">
        <v>7</v>
      </c>
      <c r="C94" s="5">
        <v>3</v>
      </c>
      <c r="D94" s="4">
        <f>M93</f>
        <v>32592.14158994937</v>
      </c>
      <c r="E94" s="18">
        <v>0</v>
      </c>
      <c r="F94" s="2">
        <f>E94*$D$7</f>
        <v>0</v>
      </c>
      <c r="G94" s="2">
        <f>E94*$D$8</f>
        <v>0</v>
      </c>
      <c r="H94" s="2">
        <f>$D$9</f>
        <v>0</v>
      </c>
      <c r="I94" s="2">
        <f>D94+E94-F94-G94-H94</f>
        <v>32592.14158994937</v>
      </c>
      <c r="J94" s="14">
        <v>3.5000000000000003E-2</v>
      </c>
      <c r="K94" s="4">
        <f>I94*J94/12</f>
        <v>95.060412970685661</v>
      </c>
      <c r="L94" s="4">
        <f>K94*0.19</f>
        <v>18.061478464430277</v>
      </c>
      <c r="M94" s="4">
        <f>I94+K94-L94</f>
        <v>32669.140524455623</v>
      </c>
    </row>
    <row r="95" spans="2:13">
      <c r="B95" s="1">
        <v>7</v>
      </c>
      <c r="C95" s="5">
        <v>4</v>
      </c>
      <c r="D95" s="4">
        <f>M94</f>
        <v>32669.140524455623</v>
      </c>
      <c r="E95" s="18">
        <v>0</v>
      </c>
      <c r="F95" s="2">
        <f>E95*$D$7</f>
        <v>0</v>
      </c>
      <c r="G95" s="2">
        <f>E95*$D$8</f>
        <v>0</v>
      </c>
      <c r="H95" s="2">
        <f>$D$9</f>
        <v>0</v>
      </c>
      <c r="I95" s="2">
        <f>D95+E95-F95-G95-H95</f>
        <v>32669.140524455623</v>
      </c>
      <c r="J95" s="14">
        <v>3.5000000000000003E-2</v>
      </c>
      <c r="K95" s="4">
        <f>I95*J95/12</f>
        <v>95.284993196328912</v>
      </c>
      <c r="L95" s="4">
        <f>K95*0.19</f>
        <v>18.104148707302492</v>
      </c>
      <c r="M95" s="4">
        <f>I95+K95-L95</f>
        <v>32746.321368944649</v>
      </c>
    </row>
    <row r="96" spans="2:13">
      <c r="B96" s="1">
        <v>7</v>
      </c>
      <c r="C96" s="5">
        <v>5</v>
      </c>
      <c r="D96" s="4">
        <f>M95</f>
        <v>32746.321368944649</v>
      </c>
      <c r="E96" s="18">
        <v>0</v>
      </c>
      <c r="F96" s="2">
        <f>E96*$D$7</f>
        <v>0</v>
      </c>
      <c r="G96" s="2">
        <f>E96*$D$8</f>
        <v>0</v>
      </c>
      <c r="H96" s="2">
        <f>$D$9</f>
        <v>0</v>
      </c>
      <c r="I96" s="2">
        <f>D96+E96-F96-G96-H96</f>
        <v>32746.321368944649</v>
      </c>
      <c r="J96" s="14">
        <v>3.5000000000000003E-2</v>
      </c>
      <c r="K96" s="4">
        <f>I96*J96/12</f>
        <v>95.510103992755248</v>
      </c>
      <c r="L96" s="4">
        <f>K96*0.19</f>
        <v>18.146919758623497</v>
      </c>
      <c r="M96" s="4">
        <f>I96+K96-L96</f>
        <v>32823.684553178777</v>
      </c>
    </row>
    <row r="97" spans="2:13">
      <c r="B97" s="1">
        <v>7</v>
      </c>
      <c r="C97" s="5">
        <v>6</v>
      </c>
      <c r="D97" s="4">
        <f>M96</f>
        <v>32823.684553178777</v>
      </c>
      <c r="E97" s="18">
        <v>0</v>
      </c>
      <c r="F97" s="2">
        <f>E97*$D$7</f>
        <v>0</v>
      </c>
      <c r="G97" s="2">
        <f>E97*$D$8</f>
        <v>0</v>
      </c>
      <c r="H97" s="2">
        <f>$D$9</f>
        <v>0</v>
      </c>
      <c r="I97" s="2">
        <f>D97+E97-F97-G97-H97</f>
        <v>32823.684553178777</v>
      </c>
      <c r="J97" s="14">
        <v>3.5000000000000003E-2</v>
      </c>
      <c r="K97" s="4">
        <f>I97*J97/12</f>
        <v>95.73574661343811</v>
      </c>
      <c r="L97" s="4">
        <f>K97*0.19</f>
        <v>18.189791856553242</v>
      </c>
      <c r="M97" s="4">
        <f>I97+K97-L97</f>
        <v>32901.230507935667</v>
      </c>
    </row>
    <row r="98" spans="2:13">
      <c r="B98" s="1">
        <v>7</v>
      </c>
      <c r="C98" s="5">
        <v>7</v>
      </c>
      <c r="D98" s="4">
        <f>M97</f>
        <v>32901.230507935667</v>
      </c>
      <c r="E98" s="18">
        <v>0</v>
      </c>
      <c r="F98" s="2">
        <f>E98*$D$7</f>
        <v>0</v>
      </c>
      <c r="G98" s="2">
        <f>E98*$D$8</f>
        <v>0</v>
      </c>
      <c r="H98" s="2">
        <f>$D$9</f>
        <v>0</v>
      </c>
      <c r="I98" s="2">
        <f>D98+E98-F98-G98-H98</f>
        <v>32901.230507935667</v>
      </c>
      <c r="J98" s="14">
        <v>3.5000000000000003E-2</v>
      </c>
      <c r="K98" s="4">
        <f>I98*J98/12</f>
        <v>95.961922314812384</v>
      </c>
      <c r="L98" s="4">
        <f>K98*0.19</f>
        <v>18.232765239814352</v>
      </c>
      <c r="M98" s="4">
        <f>I98+K98-L98</f>
        <v>32978.959665010661</v>
      </c>
    </row>
    <row r="99" spans="2:13">
      <c r="B99" s="1">
        <v>7</v>
      </c>
      <c r="C99" s="5">
        <v>8</v>
      </c>
      <c r="D99" s="4">
        <f>M98</f>
        <v>32978.959665010661</v>
      </c>
      <c r="E99" s="18">
        <v>0</v>
      </c>
      <c r="F99" s="2">
        <f>E99*$D$7</f>
        <v>0</v>
      </c>
      <c r="G99" s="2">
        <f>E99*$D$8</f>
        <v>0</v>
      </c>
      <c r="H99" s="2">
        <f>$D$9</f>
        <v>0</v>
      </c>
      <c r="I99" s="2">
        <f>D99+E99-F99-G99-H99</f>
        <v>32978.959665010661</v>
      </c>
      <c r="J99" s="14">
        <v>3.5000000000000003E-2</v>
      </c>
      <c r="K99" s="4">
        <f>I99*J99/12</f>
        <v>96.188632356281104</v>
      </c>
      <c r="L99" s="4">
        <f>K99*0.19</f>
        <v>18.275840147693412</v>
      </c>
      <c r="M99" s="4">
        <f>I99+K99-L99</f>
        <v>33056.872457219244</v>
      </c>
    </row>
    <row r="100" spans="2:13">
      <c r="B100" s="1">
        <v>7</v>
      </c>
      <c r="C100" s="5">
        <v>9</v>
      </c>
      <c r="D100" s="4">
        <f>M99</f>
        <v>33056.872457219244</v>
      </c>
      <c r="E100" s="18">
        <v>0</v>
      </c>
      <c r="F100" s="2">
        <f>E100*$D$7</f>
        <v>0</v>
      </c>
      <c r="G100" s="2">
        <f>E100*$D$8</f>
        <v>0</v>
      </c>
      <c r="H100" s="2">
        <f>$D$9</f>
        <v>0</v>
      </c>
      <c r="I100" s="2">
        <f>D100+E100-F100-G100-H100</f>
        <v>33056.872457219244</v>
      </c>
      <c r="J100" s="14">
        <v>3.5000000000000003E-2</v>
      </c>
      <c r="K100" s="4">
        <f>I100*J100/12</f>
        <v>96.415878000222804</v>
      </c>
      <c r="L100" s="4">
        <f>K100*0.19</f>
        <v>18.319016820042332</v>
      </c>
      <c r="M100" s="4">
        <f>I100+K100-L100</f>
        <v>33134.969318399424</v>
      </c>
    </row>
    <row r="101" spans="2:13">
      <c r="B101" s="1">
        <v>7</v>
      </c>
      <c r="C101" s="5">
        <v>10</v>
      </c>
      <c r="D101" s="4">
        <f>M100</f>
        <v>33134.969318399424</v>
      </c>
      <c r="E101" s="18">
        <v>0</v>
      </c>
      <c r="F101" s="2">
        <f>E101*$D$7</f>
        <v>0</v>
      </c>
      <c r="G101" s="2">
        <f>E101*$D$8</f>
        <v>0</v>
      </c>
      <c r="H101" s="2">
        <f>$D$9</f>
        <v>0</v>
      </c>
      <c r="I101" s="2">
        <f>D101+E101-F101-G101-H101</f>
        <v>33134.969318399424</v>
      </c>
      <c r="J101" s="14">
        <v>3.5000000000000003E-2</v>
      </c>
      <c r="K101" s="4">
        <f>I101*J101/12</f>
        <v>96.643660511998334</v>
      </c>
      <c r="L101" s="4">
        <f>K101*0.19</f>
        <v>18.362295497279685</v>
      </c>
      <c r="M101" s="4">
        <f>I101+K101-L101</f>
        <v>33213.250683414139</v>
      </c>
    </row>
    <row r="102" spans="2:13">
      <c r="B102" s="1">
        <v>7</v>
      </c>
      <c r="C102" s="5">
        <v>11</v>
      </c>
      <c r="D102" s="4">
        <f>M101</f>
        <v>33213.250683414139</v>
      </c>
      <c r="E102" s="18">
        <v>0</v>
      </c>
      <c r="F102" s="2">
        <f>E102*$D$7</f>
        <v>0</v>
      </c>
      <c r="G102" s="2">
        <f>E102*$D$8</f>
        <v>0</v>
      </c>
      <c r="H102" s="2">
        <f>$D$9</f>
        <v>0</v>
      </c>
      <c r="I102" s="2">
        <f>D102+E102-F102-G102-H102</f>
        <v>33213.250683414139</v>
      </c>
      <c r="J102" s="14">
        <v>3.5000000000000003E-2</v>
      </c>
      <c r="K102" s="4">
        <f>I102*J102/12</f>
        <v>96.871981159957912</v>
      </c>
      <c r="L102" s="4">
        <f>K102*0.19</f>
        <v>18.405676420392002</v>
      </c>
      <c r="M102" s="4">
        <f>I102+K102-L102</f>
        <v>33291.716988153705</v>
      </c>
    </row>
    <row r="103" spans="2:13">
      <c r="B103" s="1">
        <v>7</v>
      </c>
      <c r="C103" s="5">
        <v>12</v>
      </c>
      <c r="D103" s="17">
        <f>M102</f>
        <v>33291.716988153705</v>
      </c>
      <c r="E103" s="18">
        <v>0</v>
      </c>
      <c r="F103" s="18">
        <f>E103*$D$7</f>
        <v>0</v>
      </c>
      <c r="G103" s="18">
        <f>E103*$D$8</f>
        <v>0</v>
      </c>
      <c r="H103" s="18">
        <f>$D$9</f>
        <v>0</v>
      </c>
      <c r="I103" s="18">
        <f>D103+E103-F103-G103-H103</f>
        <v>33291.716988153705</v>
      </c>
      <c r="J103" s="14">
        <v>3.5000000000000003E-2</v>
      </c>
      <c r="K103" s="17">
        <f>I103*J103/12</f>
        <v>97.100841215448312</v>
      </c>
      <c r="L103" s="17">
        <f>K103*0.19</f>
        <v>18.44915983093518</v>
      </c>
      <c r="M103" s="19">
        <f>I103+K103-L103</f>
        <v>33370.36866953822</v>
      </c>
    </row>
    <row r="105" spans="2:13">
      <c r="E105" s="20">
        <f>SUM(Table1[Wpływ / m-c])</f>
        <v>30000</v>
      </c>
      <c r="K105" s="20">
        <f>SUM(Table1[Odsetki / m-c])</f>
        <v>5086.8749006645057</v>
      </c>
      <c r="L105" s="20">
        <f>SUM(Table1[Podatek Belki])</f>
        <v>966.50623112625658</v>
      </c>
    </row>
  </sheetData>
  <mergeCells count="5">
    <mergeCell ref="B7:C7"/>
    <mergeCell ref="B8:C8"/>
    <mergeCell ref="B9:C9"/>
    <mergeCell ref="B3:F3"/>
    <mergeCell ref="B16:C16"/>
  </mergeCells>
  <hyperlinks>
    <hyperlink ref="C5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kredytu studenckiego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2013-10-24T09:56:36Z</dcterms:created>
  <dcterms:modified xsi:type="dcterms:W3CDTF">2013-10-24T10:24:41Z</dcterms:modified>
</cp:coreProperties>
</file>