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0" windowWidth="25600" windowHeight="27180"/>
  </bookViews>
  <sheets>
    <sheet name="Listopad 201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1" l="1"/>
  <c r="D141" i="1"/>
  <c r="D143" i="1"/>
  <c r="D139" i="1"/>
  <c r="D134" i="1"/>
  <c r="D129" i="1"/>
  <c r="D118" i="1"/>
  <c r="D121" i="1"/>
  <c r="D115" i="1"/>
  <c r="D103" i="1"/>
  <c r="D100" i="1"/>
  <c r="D90" i="1"/>
  <c r="D87" i="1"/>
  <c r="D79" i="1"/>
  <c r="D69" i="1"/>
  <c r="D61" i="1"/>
  <c r="D58" i="1"/>
  <c r="D54" i="1"/>
  <c r="D51" i="1"/>
  <c r="D48" i="1"/>
  <c r="D44" i="1"/>
  <c r="D17" i="1"/>
  <c r="D22" i="1"/>
  <c r="D26" i="1"/>
  <c r="D29" i="1"/>
  <c r="D31" i="1"/>
  <c r="D33" i="1"/>
</calcChain>
</file>

<file path=xl/sharedStrings.xml><?xml version="1.0" encoding="utf-8"?>
<sst xmlns="http://schemas.openxmlformats.org/spreadsheetml/2006/main" count="155" uniqueCount="141">
  <si>
    <t>Blog</t>
  </si>
  <si>
    <t>Inny zysk</t>
  </si>
  <si>
    <t>Wynajem</t>
  </si>
  <si>
    <t>Zwrot dlugu</t>
  </si>
  <si>
    <t>Biznes</t>
  </si>
  <si>
    <t>Czasopisma</t>
  </si>
  <si>
    <t>Datek</t>
  </si>
  <si>
    <t>Dzialka</t>
  </si>
  <si>
    <t>Dziecko</t>
  </si>
  <si>
    <t>Edukacja</t>
  </si>
  <si>
    <t>Higiena</t>
  </si>
  <si>
    <t>Inne wydatki</t>
  </si>
  <si>
    <t>Jedzenie</t>
  </si>
  <si>
    <t>Komputer</t>
  </si>
  <si>
    <t>Kredyt</t>
  </si>
  <si>
    <t>Mieszkanie</t>
  </si>
  <si>
    <t>Opieka zdrowotna</t>
  </si>
  <si>
    <t>Oplaty</t>
  </si>
  <si>
    <t>Podatek</t>
  </si>
  <si>
    <t>Pozyczka</t>
  </si>
  <si>
    <t>Prezent</t>
  </si>
  <si>
    <t>Relaks</t>
  </si>
  <si>
    <t>Samochod</t>
  </si>
  <si>
    <t>Ubranie</t>
  </si>
  <si>
    <t>Afiliacja</t>
  </si>
  <si>
    <t>Reklamy inne</t>
  </si>
  <si>
    <t>TV</t>
  </si>
  <si>
    <t>Odsetki</t>
  </si>
  <si>
    <t>Premia od banku</t>
  </si>
  <si>
    <t>Zwrot inny</t>
  </si>
  <si>
    <t>Czynsz najemcy</t>
  </si>
  <si>
    <t>Media</t>
  </si>
  <si>
    <t>Inni</t>
  </si>
  <si>
    <t>Hosting</t>
  </si>
  <si>
    <t>Ksiegowosc</t>
  </si>
  <si>
    <t>Spisywanie podcastu</t>
  </si>
  <si>
    <t>Subskrypcje</t>
  </si>
  <si>
    <t>ZUS</t>
  </si>
  <si>
    <t>Moje mieszkanie</t>
  </si>
  <si>
    <t>Rozne</t>
  </si>
  <si>
    <t>Kosciol</t>
  </si>
  <si>
    <t>Wycieczka szkolna</t>
  </si>
  <si>
    <t>Zabawki</t>
  </si>
  <si>
    <t>Inne</t>
  </si>
  <si>
    <t>Chusteczki</t>
  </si>
  <si>
    <t>Kosmetyki</t>
  </si>
  <si>
    <t>Papier toaletowy</t>
  </si>
  <si>
    <t>Reczniki papierowe</t>
  </si>
  <si>
    <t>Srodki czystosci</t>
  </si>
  <si>
    <t>Tabletki do zmywarki</t>
  </si>
  <si>
    <t>Art. papiernicze</t>
  </si>
  <si>
    <t>Baterie</t>
  </si>
  <si>
    <t>Ksiazki</t>
  </si>
  <si>
    <t>Kwiaty</t>
  </si>
  <si>
    <t>Pocztowki</t>
  </si>
  <si>
    <t>Swieczki</t>
  </si>
  <si>
    <t>Znaczki</t>
  </si>
  <si>
    <t>Dom</t>
  </si>
  <si>
    <t>Miasto</t>
  </si>
  <si>
    <t>Slodycze</t>
  </si>
  <si>
    <t>Soczki</t>
  </si>
  <si>
    <t>Woda</t>
  </si>
  <si>
    <t>Wyjazd</t>
  </si>
  <si>
    <t>Oprogramowanie</t>
  </si>
  <si>
    <t>Hipoteczny 1</t>
  </si>
  <si>
    <t>Akcesoria</t>
  </si>
  <si>
    <t>Dekoracja</t>
  </si>
  <si>
    <t>Pojemniki</t>
  </si>
  <si>
    <t>Lekarstwa</t>
  </si>
  <si>
    <t>Bank</t>
  </si>
  <si>
    <t>Bilet</t>
  </si>
  <si>
    <t>Fundusz klasowy</t>
  </si>
  <si>
    <t>Internet</t>
  </si>
  <si>
    <t>Mandat</t>
  </si>
  <si>
    <t>Prad</t>
  </si>
  <si>
    <t>Radio i TV</t>
  </si>
  <si>
    <t>Telefon</t>
  </si>
  <si>
    <t>Ubezpieczenie</t>
  </si>
  <si>
    <t>Od odsetek kapitalowych</t>
  </si>
  <si>
    <t>Basen</t>
  </si>
  <si>
    <t>Hotel</t>
  </si>
  <si>
    <t>Kino</t>
  </si>
  <si>
    <t>Autostrada</t>
  </si>
  <si>
    <t>Parking</t>
  </si>
  <si>
    <t>Ropa</t>
  </si>
  <si>
    <t>Buty</t>
  </si>
  <si>
    <t>Dodatki</t>
  </si>
  <si>
    <t>Komentarz</t>
  </si>
  <si>
    <t xml:space="preserve">Raport miesięczny			</t>
  </si>
  <si>
    <t xml:space="preserve">			</t>
  </si>
  <si>
    <t xml:space="preserve">Od 2013-09-01 do 2013-10-31			</t>
  </si>
  <si>
    <t xml:space="preserve">Ten arkusz to comiesięczny raport przychodów i wydatków 4-osobowej rodziny z warszawskiego Ursynowa. 
UWAGA: jedyne przychody przedstawione w arkuszu, to przychody spoza etatowej pracy. Przychodów z pracy nie ujawniam, co szczegółowo uzasadniłem w artykule: http://www.jakoszczedzacpieniadze.pl/analiza-zestawienie-finansowe-michala
Jeśli chciałbyś dowiedzieć się, jak zapanować nad domowym budżetem, ograniczać wydatki, rozsądnie wydawać pieniądze oraz oszczędzać na emeryturę, to zapraszam Cię serdecznie na mojego bloga http://jakoszczedzacpieniadze.pl	</t>
  </si>
  <si>
    <t xml:space="preserve">Źródło:	http://jakoszczedzacpieniadze.pl		</t>
  </si>
  <si>
    <t xml:space="preserve">Przychody			</t>
  </si>
  <si>
    <t>Kategoria</t>
  </si>
  <si>
    <t>Podkategoria</t>
  </si>
  <si>
    <t>SUMA: Przychody</t>
  </si>
  <si>
    <t>Przychody bez zwrotów</t>
  </si>
  <si>
    <t>Koszty</t>
  </si>
  <si>
    <t>SUMA: Wydatki</t>
  </si>
  <si>
    <t>Koszty bez obciążeń</t>
  </si>
  <si>
    <t>SUMA: Blog</t>
  </si>
  <si>
    <t>SUMA: Inny zysk</t>
  </si>
  <si>
    <t>SUMA: Wynajem</t>
  </si>
  <si>
    <t>SUMA: Zwrot dlugu</t>
  </si>
  <si>
    <t>SUMA: Biznes</t>
  </si>
  <si>
    <t>SUMA: Czasopisma</t>
  </si>
  <si>
    <t>SUMA: Datek</t>
  </si>
  <si>
    <t>SUMA: Dzialka</t>
  </si>
  <si>
    <t>SUMA: Dziecko</t>
  </si>
  <si>
    <t>SUMA: Edukacja</t>
  </si>
  <si>
    <t>SUMA: Higiena</t>
  </si>
  <si>
    <t>SUMA: Inne wydatki</t>
  </si>
  <si>
    <t>SUMA: Jedzenie</t>
  </si>
  <si>
    <t>SUMA: Kredyt</t>
  </si>
  <si>
    <t>SUMA: Mieszkanie</t>
  </si>
  <si>
    <t>SUMA: Opieka zdrowotna</t>
  </si>
  <si>
    <t>SUMA: Oplaty</t>
  </si>
  <si>
    <t>SUMA: Podatek</t>
  </si>
  <si>
    <t>SUMA: Pozyczka</t>
  </si>
  <si>
    <t>SUMA: Prezent</t>
  </si>
  <si>
    <t>SUMA: Relaks</t>
  </si>
  <si>
    <t>SUMA: Samochod</t>
  </si>
  <si>
    <t>SUMA: Ubranie</t>
  </si>
  <si>
    <t>Listopad</t>
  </si>
  <si>
    <t>Konferencje i szkolenia</t>
  </si>
  <si>
    <t>GetResponse - rosnąca lista mailingowa powoduje wzrost opłat</t>
  </si>
  <si>
    <t>Dłuższe podcasty - wyższe wynagrodzenie</t>
  </si>
  <si>
    <t>Muszę pomyśleć nad tą kategorią - większość obecnych "zabawek" to książki i inne przedmioty</t>
  </si>
  <si>
    <t>O rany!</t>
  </si>
  <si>
    <t>Święta coraz bliżej…</t>
  </si>
  <si>
    <t>Zaskakująco niski wynik jak na nas</t>
  </si>
  <si>
    <t>SUMA: Komputer</t>
  </si>
  <si>
    <t>Hipoteczny 2</t>
  </si>
  <si>
    <t>Ryzyk fizyk i tak się skończyło parkowanie na postoju taksówek</t>
  </si>
  <si>
    <t>Czynsz za dwa mieszkania</t>
  </si>
  <si>
    <t>Opłaty za 4 osoby</t>
  </si>
  <si>
    <t>Internet w dwóch mieszkaniach</t>
  </si>
  <si>
    <t>Urodziny Szymka, a poza tym nadchodzi Mikołaj…</t>
  </si>
  <si>
    <t>Bliety komunikacji miejskiej</t>
  </si>
  <si>
    <t>Prawie całość dzięki kontu BZ WBK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</si>
</sst>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zł&quot;_ ;_ * \(#,##0.00\)\ &quot;zł&quot;_ ;_ * &quot;-&quot;??_)\ &quot;zł&quot;_ ;_ @_ "/>
    <numFmt numFmtId="164" formatCode="_-* #,##0.00\ [$zł-415]_-;\-* #,##0.00\ [$zł-415]_-;_-* &quot;-&quot;??\ [$zł-415]_-;_-@_-"/>
    <numFmt numFmtId="165" formatCode="_-* #,##0.00\ &quot;zł&quot;_-;\-* #,##0.00\ &quot;zł&quot;_-;_-* &quot;-&quot;??\ &quot;zł&quot;_-;_-@_-"/>
  </numFmts>
  <fonts count="3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FFFF"/>
      <name val="Calibri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B9BD5"/>
        <bgColor rgb="FF5B9BD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B9BD5"/>
      </left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7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0">
    <xf numFmtId="0" fontId="0" fillId="0" borderId="0" xfId="0"/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43" applyAlignment="1">
      <alignment vertical="top"/>
    </xf>
    <xf numFmtId="0" fontId="23" fillId="0" borderId="0" xfId="0" applyFont="1" applyAlignment="1">
      <alignment vertical="top"/>
    </xf>
    <xf numFmtId="0" fontId="27" fillId="35" borderId="0" xfId="0" applyFont="1" applyFill="1" applyAlignment="1">
      <alignment vertical="top"/>
    </xf>
    <xf numFmtId="0" fontId="28" fillId="0" borderId="0" xfId="0" applyFont="1" applyAlignment="1">
      <alignment horizontal="right" vertical="top"/>
    </xf>
    <xf numFmtId="44" fontId="27" fillId="35" borderId="0" xfId="42" applyFont="1" applyFill="1" applyAlignment="1">
      <alignment vertical="top" wrapText="1"/>
    </xf>
    <xf numFmtId="0" fontId="29" fillId="0" borderId="0" xfId="0" applyFont="1" applyAlignment="1">
      <alignment horizontal="right" vertical="top"/>
    </xf>
    <xf numFmtId="44" fontId="2" fillId="0" borderId="0" xfId="42" applyFont="1" applyAlignment="1">
      <alignment vertical="top"/>
    </xf>
    <xf numFmtId="44" fontId="2" fillId="0" borderId="0" xfId="42" applyNumberFormat="1" applyFont="1" applyBorder="1" applyAlignment="1">
      <alignment vertical="top"/>
    </xf>
    <xf numFmtId="44" fontId="27" fillId="35" borderId="0" xfId="42" applyFont="1" applyFill="1" applyBorder="1" applyAlignment="1">
      <alignment vertical="top"/>
    </xf>
    <xf numFmtId="44" fontId="28" fillId="0" borderId="0" xfId="42" applyFont="1" applyBorder="1" applyAlignment="1">
      <alignment vertical="top"/>
    </xf>
    <xf numFmtId="0" fontId="27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7" fontId="2" fillId="0" borderId="0" xfId="0" applyNumberFormat="1" applyFont="1" applyAlignment="1">
      <alignment vertical="top"/>
    </xf>
    <xf numFmtId="17" fontId="2" fillId="0" borderId="0" xfId="0" applyNumberFormat="1" applyFont="1" applyAlignment="1">
      <alignment vertical="top" wrapText="1"/>
    </xf>
    <xf numFmtId="0" fontId="24" fillId="33" borderId="10" xfId="0" applyFont="1" applyFill="1" applyBorder="1" applyAlignment="1">
      <alignment vertical="top"/>
    </xf>
    <xf numFmtId="0" fontId="24" fillId="33" borderId="11" xfId="0" applyFont="1" applyFill="1" applyBorder="1" applyAlignment="1">
      <alignment vertical="top"/>
    </xf>
    <xf numFmtId="0" fontId="24" fillId="33" borderId="0" xfId="0" applyFont="1" applyFill="1" applyBorder="1" applyAlignment="1">
      <alignment vertical="top"/>
    </xf>
    <xf numFmtId="0" fontId="25" fillId="34" borderId="13" xfId="0" applyFont="1" applyFill="1" applyBorder="1" applyAlignment="1">
      <alignment vertical="top" wrapText="1"/>
    </xf>
    <xf numFmtId="164" fontId="27" fillId="0" borderId="0" xfId="0" applyNumberFormat="1" applyFont="1" applyAlignment="1">
      <alignment vertical="top"/>
    </xf>
    <xf numFmtId="0" fontId="24" fillId="33" borderId="12" xfId="0" applyFont="1" applyFill="1" applyBorder="1" applyAlignment="1">
      <alignment vertical="top"/>
    </xf>
    <xf numFmtId="165" fontId="27" fillId="0" borderId="0" xfId="0" applyNumberFormat="1" applyFont="1" applyAlignment="1">
      <alignment vertical="top"/>
    </xf>
    <xf numFmtId="0" fontId="27" fillId="0" borderId="0" xfId="0" applyFont="1" applyAlignment="1">
      <alignment vertical="top"/>
    </xf>
    <xf numFmtId="0" fontId="2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7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 * #,##0.00_)\ &quot;zł&quot;_ ;_ * \(#,##0.00\)\ &quot;zł&quot;_ ;_ * &quot;-&quot;??_)\ &quot;zł&quot;_ ;_ @_ 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5B9BD5"/>
          <bgColor rgb="FF5B9BD5"/>
        </patternFill>
      </fill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 * #,##0.00_)\ &quot;zł&quot;_ ;_ * \(#,##0.00\)\ &quot;zł&quot;_ ;_ * &quot;-&quot;??_)\ &quot;zł&quot;_ ;_ @_ 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5B9BD5"/>
          <bgColor rgb="FF5B9BD5"/>
        </patternFill>
      </fill>
      <alignment vertical="top" textRotation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E29" totalsRowShown="0" headerRowDxfId="11" dataDxfId="10">
  <tableColumns count="4">
    <tableColumn id="1" name="Kategoria" dataDxfId="9"/>
    <tableColumn id="2" name="Podkategoria" dataDxfId="8"/>
    <tableColumn id="3" name="Listopad" dataDxfId="7" dataCellStyle="Currency"/>
    <tableColumn id="4" name="Komentarz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7:E139" totalsRowShown="0" headerRowDxfId="5" dataDxfId="4">
  <tableColumns count="4">
    <tableColumn id="1" name="Kategoria" dataDxfId="3"/>
    <tableColumn id="2" name="Podkategoria" dataDxfId="2"/>
    <tableColumn id="3" name="Listopad" dataDxfId="1" dataCellStyle="Currency"/>
    <tableColumn id="4" name="Komentar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7"/>
  <sheetViews>
    <sheetView showGridLines="0" tabSelected="1" workbookViewId="0">
      <selection activeCell="F1" sqref="F1"/>
    </sheetView>
  </sheetViews>
  <sheetFormatPr baseColWidth="10" defaultColWidth="8.83203125" defaultRowHeight="15" x14ac:dyDescent="0"/>
  <cols>
    <col min="1" max="1" width="2.1640625" style="16" customWidth="1"/>
    <col min="2" max="2" width="9.1640625" style="16" customWidth="1"/>
    <col min="3" max="3" width="23.33203125" style="16" customWidth="1"/>
    <col min="4" max="4" width="12.5" style="16" bestFit="1" customWidth="1"/>
    <col min="5" max="5" width="29.33203125" style="17" customWidth="1"/>
    <col min="6" max="16384" width="8.83203125" style="16"/>
  </cols>
  <sheetData>
    <row r="1" spans="2:5" ht="23">
      <c r="B1" s="1" t="s">
        <v>88</v>
      </c>
      <c r="C1" s="2"/>
      <c r="D1" s="2"/>
      <c r="E1" s="14"/>
    </row>
    <row r="2" spans="2:5">
      <c r="B2" s="2" t="s">
        <v>89</v>
      </c>
      <c r="C2" s="2"/>
      <c r="D2" s="2"/>
      <c r="E2" s="14"/>
    </row>
    <row r="3" spans="2:5">
      <c r="B3" s="2" t="s">
        <v>90</v>
      </c>
      <c r="C3" s="2"/>
      <c r="D3" s="2"/>
      <c r="E3" s="15"/>
    </row>
    <row r="4" spans="2:5">
      <c r="B4" s="2" t="s">
        <v>89</v>
      </c>
      <c r="C4" s="2"/>
      <c r="D4" s="2"/>
      <c r="E4" s="15"/>
    </row>
    <row r="5" spans="2:5" ht="146" customHeight="1">
      <c r="B5" s="28" t="s">
        <v>91</v>
      </c>
      <c r="C5" s="28"/>
      <c r="D5" s="28"/>
      <c r="E5" s="28"/>
    </row>
    <row r="6" spans="2:5">
      <c r="B6" s="2" t="s">
        <v>89</v>
      </c>
      <c r="C6" s="2"/>
      <c r="D6" s="2"/>
      <c r="E6" s="15"/>
    </row>
    <row r="7" spans="2:5">
      <c r="B7" s="2" t="s">
        <v>92</v>
      </c>
      <c r="C7" s="3"/>
      <c r="D7" s="2"/>
      <c r="E7" s="15"/>
    </row>
    <row r="8" spans="2:5">
      <c r="B8" s="16" t="s">
        <v>89</v>
      </c>
    </row>
    <row r="9" spans="2:5" ht="18">
      <c r="B9" s="4" t="s">
        <v>93</v>
      </c>
    </row>
    <row r="10" spans="2:5">
      <c r="D10" s="18"/>
      <c r="E10" s="19"/>
    </row>
    <row r="11" spans="2:5">
      <c r="B11" s="20" t="s">
        <v>94</v>
      </c>
      <c r="C11" s="21" t="s">
        <v>95</v>
      </c>
      <c r="D11" s="22" t="s">
        <v>124</v>
      </c>
      <c r="E11" s="23" t="s">
        <v>87</v>
      </c>
    </row>
    <row r="12" spans="2:5">
      <c r="B12" s="5" t="s">
        <v>0</v>
      </c>
      <c r="C12" s="5"/>
      <c r="D12" s="11"/>
      <c r="E12" s="7"/>
    </row>
    <row r="13" spans="2:5">
      <c r="C13" s="16" t="s">
        <v>24</v>
      </c>
      <c r="D13" s="10">
        <v>4460.3</v>
      </c>
      <c r="E13" s="29" t="s">
        <v>140</v>
      </c>
    </row>
    <row r="14" spans="2:5">
      <c r="C14" s="16" t="s">
        <v>125</v>
      </c>
      <c r="D14" s="10">
        <v>3690</v>
      </c>
    </row>
    <row r="15" spans="2:5">
      <c r="C15" s="16" t="s">
        <v>25</v>
      </c>
      <c r="D15" s="10">
        <v>8081.1</v>
      </c>
    </row>
    <row r="16" spans="2:5">
      <c r="C16" s="16" t="s">
        <v>26</v>
      </c>
      <c r="D16" s="10">
        <v>200</v>
      </c>
    </row>
    <row r="17" spans="2:5">
      <c r="C17" s="6" t="s">
        <v>101</v>
      </c>
      <c r="D17" s="12">
        <f>SUM(D13:D16)</f>
        <v>16431.400000000001</v>
      </c>
    </row>
    <row r="18" spans="2:5">
      <c r="B18" s="5" t="s">
        <v>1</v>
      </c>
      <c r="C18" s="5"/>
      <c r="D18" s="11"/>
      <c r="E18" s="7"/>
    </row>
    <row r="19" spans="2:5">
      <c r="C19" s="16" t="s">
        <v>27</v>
      </c>
      <c r="D19" s="10">
        <v>1969.03</v>
      </c>
    </row>
    <row r="20" spans="2:5">
      <c r="C20" s="16" t="s">
        <v>28</v>
      </c>
      <c r="D20" s="10">
        <v>56.31</v>
      </c>
    </row>
    <row r="21" spans="2:5">
      <c r="C21" s="16" t="s">
        <v>29</v>
      </c>
      <c r="D21" s="10">
        <v>107.63</v>
      </c>
    </row>
    <row r="22" spans="2:5">
      <c r="C22" s="6" t="s">
        <v>102</v>
      </c>
      <c r="D22" s="12">
        <f>SUM(D19:D21)</f>
        <v>2132.9699999999998</v>
      </c>
    </row>
    <row r="23" spans="2:5">
      <c r="B23" s="5" t="s">
        <v>2</v>
      </c>
      <c r="C23" s="5"/>
      <c r="D23" s="11"/>
      <c r="E23" s="7"/>
    </row>
    <row r="24" spans="2:5">
      <c r="C24" s="16" t="s">
        <v>30</v>
      </c>
      <c r="D24" s="10">
        <v>1820</v>
      </c>
    </row>
    <row r="25" spans="2:5">
      <c r="C25" s="16" t="s">
        <v>31</v>
      </c>
      <c r="D25" s="10">
        <v>203.44</v>
      </c>
    </row>
    <row r="26" spans="2:5">
      <c r="C26" s="6" t="s">
        <v>103</v>
      </c>
      <c r="D26" s="12">
        <f>SUM(D24:D25)</f>
        <v>2023.44</v>
      </c>
    </row>
    <row r="27" spans="2:5">
      <c r="B27" s="5" t="s">
        <v>3</v>
      </c>
      <c r="C27" s="5"/>
      <c r="D27" s="11"/>
      <c r="E27" s="7"/>
    </row>
    <row r="28" spans="2:5">
      <c r="C28" s="16" t="s">
        <v>32</v>
      </c>
      <c r="D28" s="10">
        <v>261.5</v>
      </c>
    </row>
    <row r="29" spans="2:5">
      <c r="C29" s="6" t="s">
        <v>104</v>
      </c>
      <c r="D29" s="12">
        <f>SUM(D28:D28)</f>
        <v>261.5</v>
      </c>
    </row>
    <row r="30" spans="2:5">
      <c r="D30" s="10"/>
    </row>
    <row r="31" spans="2:5">
      <c r="C31" s="8" t="s">
        <v>96</v>
      </c>
      <c r="D31" s="24">
        <f>D17+D22+D26+D29</f>
        <v>20849.310000000001</v>
      </c>
    </row>
    <row r="33" spans="2:5">
      <c r="C33" s="8" t="s">
        <v>97</v>
      </c>
      <c r="D33" s="24">
        <f>D31-D29</f>
        <v>20587.810000000001</v>
      </c>
    </row>
    <row r="34" spans="2:5">
      <c r="D34" s="9"/>
    </row>
    <row r="35" spans="2:5" ht="18">
      <c r="B35" s="4" t="s">
        <v>98</v>
      </c>
      <c r="D35" s="9"/>
    </row>
    <row r="36" spans="2:5">
      <c r="D36" s="9"/>
    </row>
    <row r="37" spans="2:5">
      <c r="B37" s="20" t="s">
        <v>94</v>
      </c>
      <c r="C37" s="21" t="s">
        <v>95</v>
      </c>
      <c r="D37" s="25" t="s">
        <v>124</v>
      </c>
      <c r="E37" s="23" t="s">
        <v>87</v>
      </c>
    </row>
    <row r="38" spans="2:5">
      <c r="B38" s="5" t="s">
        <v>4</v>
      </c>
      <c r="C38" s="5"/>
      <c r="D38" s="11"/>
      <c r="E38" s="7"/>
    </row>
    <row r="39" spans="2:5">
      <c r="C39" s="16" t="s">
        <v>33</v>
      </c>
      <c r="D39" s="10">
        <v>62.75</v>
      </c>
    </row>
    <row r="40" spans="2:5">
      <c r="C40" s="16" t="s">
        <v>34</v>
      </c>
      <c r="D40" s="10">
        <v>135.30000000000001</v>
      </c>
    </row>
    <row r="41" spans="2:5" ht="30">
      <c r="C41" s="16" t="s">
        <v>35</v>
      </c>
      <c r="D41" s="10">
        <v>196.9</v>
      </c>
      <c r="E41" s="17" t="s">
        <v>127</v>
      </c>
    </row>
    <row r="42" spans="2:5" ht="45">
      <c r="C42" s="16" t="s">
        <v>36</v>
      </c>
      <c r="D42" s="10">
        <v>90</v>
      </c>
      <c r="E42" s="17" t="s">
        <v>126</v>
      </c>
    </row>
    <row r="43" spans="2:5">
      <c r="C43" s="16" t="s">
        <v>37</v>
      </c>
      <c r="D43" s="10">
        <v>403.09</v>
      </c>
    </row>
    <row r="44" spans="2:5">
      <c r="C44" s="6" t="s">
        <v>105</v>
      </c>
      <c r="D44" s="12">
        <f>SUM(D39:D43)</f>
        <v>888.04</v>
      </c>
    </row>
    <row r="45" spans="2:5">
      <c r="B45" s="5" t="s">
        <v>5</v>
      </c>
      <c r="C45" s="5"/>
      <c r="D45" s="11"/>
      <c r="E45" s="7"/>
    </row>
    <row r="46" spans="2:5">
      <c r="C46" s="16" t="s">
        <v>38</v>
      </c>
      <c r="D46" s="10">
        <v>3.99</v>
      </c>
    </row>
    <row r="47" spans="2:5">
      <c r="C47" s="16" t="s">
        <v>39</v>
      </c>
      <c r="D47" s="10">
        <v>19.989999999999998</v>
      </c>
    </row>
    <row r="48" spans="2:5">
      <c r="C48" s="6" t="s">
        <v>106</v>
      </c>
      <c r="D48" s="12">
        <f>SUM(D46:D47)</f>
        <v>23.979999999999997</v>
      </c>
    </row>
    <row r="49" spans="2:5">
      <c r="B49" s="5" t="s">
        <v>6</v>
      </c>
      <c r="C49" s="5"/>
      <c r="D49" s="11"/>
      <c r="E49" s="7"/>
    </row>
    <row r="50" spans="2:5">
      <c r="C50" s="16" t="s">
        <v>40</v>
      </c>
      <c r="D50" s="10">
        <v>88</v>
      </c>
    </row>
    <row r="51" spans="2:5">
      <c r="C51" s="6" t="s">
        <v>107</v>
      </c>
      <c r="D51" s="12">
        <f>D50</f>
        <v>88</v>
      </c>
    </row>
    <row r="52" spans="2:5">
      <c r="B52" s="5" t="s">
        <v>7</v>
      </c>
      <c r="C52" s="5"/>
      <c r="D52" s="11"/>
      <c r="E52" s="7"/>
    </row>
    <row r="53" spans="2:5">
      <c r="C53" s="16" t="s">
        <v>17</v>
      </c>
      <c r="D53" s="10">
        <v>74</v>
      </c>
    </row>
    <row r="54" spans="2:5">
      <c r="C54" s="6" t="s">
        <v>108</v>
      </c>
      <c r="D54" s="12">
        <f>D53</f>
        <v>74</v>
      </c>
    </row>
    <row r="55" spans="2:5">
      <c r="B55" s="5" t="s">
        <v>8</v>
      </c>
      <c r="C55" s="5"/>
      <c r="D55" s="11"/>
      <c r="E55" s="7"/>
    </row>
    <row r="56" spans="2:5">
      <c r="C56" s="16" t="s">
        <v>41</v>
      </c>
      <c r="D56" s="10">
        <v>50</v>
      </c>
    </row>
    <row r="57" spans="2:5" ht="45">
      <c r="C57" s="16" t="s">
        <v>42</v>
      </c>
      <c r="D57" s="10">
        <v>7.99</v>
      </c>
      <c r="E57" s="17" t="s">
        <v>128</v>
      </c>
    </row>
    <row r="58" spans="2:5">
      <c r="C58" s="6" t="s">
        <v>109</v>
      </c>
      <c r="D58" s="12">
        <f>SUM(D56:D57)</f>
        <v>57.99</v>
      </c>
    </row>
    <row r="59" spans="2:5">
      <c r="B59" s="5" t="s">
        <v>9</v>
      </c>
      <c r="C59" s="5"/>
      <c r="D59" s="11"/>
      <c r="E59" s="7"/>
    </row>
    <row r="60" spans="2:5">
      <c r="C60" s="16" t="s">
        <v>43</v>
      </c>
      <c r="D60" s="10">
        <v>40</v>
      </c>
    </row>
    <row r="61" spans="2:5">
      <c r="C61" s="6" t="s">
        <v>110</v>
      </c>
      <c r="D61" s="12">
        <f>SUM(D60)</f>
        <v>40</v>
      </c>
    </row>
    <row r="62" spans="2:5">
      <c r="B62" s="5" t="s">
        <v>10</v>
      </c>
      <c r="C62" s="5"/>
      <c r="D62" s="11"/>
      <c r="E62" s="7"/>
    </row>
    <row r="63" spans="2:5">
      <c r="C63" s="16" t="s">
        <v>44</v>
      </c>
      <c r="D63" s="10">
        <v>14.95</v>
      </c>
    </row>
    <row r="64" spans="2:5">
      <c r="C64" s="16" t="s">
        <v>45</v>
      </c>
      <c r="D64" s="10">
        <v>19.39</v>
      </c>
    </row>
    <row r="65" spans="2:5">
      <c r="C65" s="16" t="s">
        <v>46</v>
      </c>
      <c r="D65" s="10">
        <v>29.64</v>
      </c>
    </row>
    <row r="66" spans="2:5">
      <c r="C66" s="16" t="s">
        <v>47</v>
      </c>
      <c r="D66" s="10">
        <v>7.96</v>
      </c>
    </row>
    <row r="67" spans="2:5">
      <c r="C67" s="16" t="s">
        <v>48</v>
      </c>
      <c r="D67" s="10">
        <v>13.98</v>
      </c>
    </row>
    <row r="68" spans="2:5">
      <c r="C68" s="16" t="s">
        <v>49</v>
      </c>
      <c r="D68" s="10">
        <v>17.989999999999998</v>
      </c>
    </row>
    <row r="69" spans="2:5">
      <c r="C69" s="6" t="s">
        <v>111</v>
      </c>
      <c r="D69" s="12">
        <f>SUM(D63:D68)</f>
        <v>103.91</v>
      </c>
    </row>
    <row r="70" spans="2:5">
      <c r="B70" s="5" t="s">
        <v>11</v>
      </c>
      <c r="C70" s="5"/>
      <c r="D70" s="11"/>
      <c r="E70" s="7"/>
    </row>
    <row r="71" spans="2:5">
      <c r="C71" s="16" t="s">
        <v>50</v>
      </c>
      <c r="D71" s="10">
        <v>15.28</v>
      </c>
    </row>
    <row r="72" spans="2:5">
      <c r="C72" s="16" t="s">
        <v>51</v>
      </c>
      <c r="D72" s="10">
        <v>5.99</v>
      </c>
    </row>
    <row r="73" spans="2:5">
      <c r="C73" s="16" t="s">
        <v>43</v>
      </c>
      <c r="D73" s="10">
        <v>6.95</v>
      </c>
    </row>
    <row r="74" spans="2:5">
      <c r="C74" s="16" t="s">
        <v>52</v>
      </c>
      <c r="D74" s="10">
        <v>402.29</v>
      </c>
      <c r="E74" s="17" t="s">
        <v>129</v>
      </c>
    </row>
    <row r="75" spans="2:5">
      <c r="C75" s="16" t="s">
        <v>53</v>
      </c>
      <c r="D75" s="10">
        <v>2.99</v>
      </c>
    </row>
    <row r="76" spans="2:5">
      <c r="C76" s="16" t="s">
        <v>54</v>
      </c>
      <c r="D76" s="10">
        <v>3.92</v>
      </c>
    </row>
    <row r="77" spans="2:5">
      <c r="C77" s="16" t="s">
        <v>55</v>
      </c>
      <c r="D77" s="10">
        <v>42.97</v>
      </c>
    </row>
    <row r="78" spans="2:5">
      <c r="C78" s="16" t="s">
        <v>56</v>
      </c>
      <c r="D78" s="10">
        <v>7.6</v>
      </c>
    </row>
    <row r="79" spans="2:5">
      <c r="C79" s="6" t="s">
        <v>112</v>
      </c>
      <c r="D79" s="12">
        <f>SUM(D71:D78)</f>
        <v>487.99</v>
      </c>
    </row>
    <row r="80" spans="2:5">
      <c r="B80" s="5" t="s">
        <v>12</v>
      </c>
      <c r="C80" s="5"/>
      <c r="D80" s="11"/>
      <c r="E80" s="7"/>
    </row>
    <row r="81" spans="2:5">
      <c r="C81" s="16" t="s">
        <v>57</v>
      </c>
      <c r="D81" s="10">
        <v>1171.21</v>
      </c>
    </row>
    <row r="82" spans="2:5">
      <c r="C82" s="16" t="s">
        <v>58</v>
      </c>
      <c r="D82" s="10">
        <v>141.18</v>
      </c>
    </row>
    <row r="83" spans="2:5">
      <c r="C83" s="16" t="s">
        <v>59</v>
      </c>
      <c r="D83" s="10">
        <v>183.87</v>
      </c>
    </row>
    <row r="84" spans="2:5">
      <c r="C84" s="16" t="s">
        <v>60</v>
      </c>
      <c r="D84" s="10">
        <v>170.67</v>
      </c>
    </row>
    <row r="85" spans="2:5">
      <c r="C85" s="16" t="s">
        <v>61</v>
      </c>
      <c r="D85" s="10">
        <v>27.11</v>
      </c>
    </row>
    <row r="86" spans="2:5">
      <c r="C86" s="16" t="s">
        <v>62</v>
      </c>
      <c r="D86" s="10">
        <v>41.78</v>
      </c>
    </row>
    <row r="87" spans="2:5">
      <c r="C87" s="6" t="s">
        <v>113</v>
      </c>
      <c r="D87" s="12">
        <f>SUM(D81:D86)</f>
        <v>1735.8200000000002</v>
      </c>
      <c r="E87" s="17" t="s">
        <v>131</v>
      </c>
    </row>
    <row r="88" spans="2:5">
      <c r="B88" s="5" t="s">
        <v>13</v>
      </c>
      <c r="C88" s="5"/>
      <c r="D88" s="11"/>
      <c r="E88" s="7"/>
    </row>
    <row r="89" spans="2:5">
      <c r="C89" s="16" t="s">
        <v>63</v>
      </c>
      <c r="D89" s="10">
        <v>51.68</v>
      </c>
    </row>
    <row r="90" spans="2:5">
      <c r="C90" s="6" t="s">
        <v>132</v>
      </c>
      <c r="D90" s="12">
        <f>D89</f>
        <v>51.68</v>
      </c>
    </row>
    <row r="91" spans="2:5">
      <c r="B91" s="5" t="s">
        <v>14</v>
      </c>
      <c r="C91" s="5"/>
      <c r="D91" s="11"/>
      <c r="E91" s="7"/>
    </row>
    <row r="92" spans="2:5">
      <c r="C92" s="16" t="s">
        <v>64</v>
      </c>
      <c r="D92" s="10">
        <v>5408</v>
      </c>
    </row>
    <row r="93" spans="2:5">
      <c r="C93" s="16" t="s">
        <v>133</v>
      </c>
      <c r="D93" s="10">
        <v>2783.23</v>
      </c>
    </row>
    <row r="94" spans="2:5">
      <c r="C94" s="6" t="s">
        <v>114</v>
      </c>
      <c r="D94" s="12">
        <f>SUM(D92:D93)</f>
        <v>8191.23</v>
      </c>
    </row>
    <row r="95" spans="2:5">
      <c r="B95" s="5" t="s">
        <v>15</v>
      </c>
      <c r="C95" s="5"/>
      <c r="D95" s="11"/>
      <c r="E95" s="7"/>
    </row>
    <row r="96" spans="2:5">
      <c r="C96" s="16" t="s">
        <v>65</v>
      </c>
      <c r="D96" s="10">
        <v>11.99</v>
      </c>
    </row>
    <row r="97" spans="2:5">
      <c r="C97" s="16" t="s">
        <v>66</v>
      </c>
      <c r="D97" s="10">
        <v>181.74</v>
      </c>
      <c r="E97" s="17" t="s">
        <v>130</v>
      </c>
    </row>
    <row r="98" spans="2:5">
      <c r="C98" s="16" t="s">
        <v>53</v>
      </c>
      <c r="D98" s="10">
        <v>11.88</v>
      </c>
    </row>
    <row r="99" spans="2:5">
      <c r="C99" s="16" t="s">
        <v>67</v>
      </c>
      <c r="D99" s="10">
        <v>22.5</v>
      </c>
    </row>
    <row r="100" spans="2:5">
      <c r="C100" s="6" t="s">
        <v>115</v>
      </c>
      <c r="D100" s="12">
        <f>SUM(D96:D99)</f>
        <v>228.11</v>
      </c>
    </row>
    <row r="101" spans="2:5">
      <c r="B101" s="5" t="s">
        <v>16</v>
      </c>
      <c r="C101" s="5"/>
      <c r="D101" s="11"/>
      <c r="E101" s="7"/>
    </row>
    <row r="102" spans="2:5">
      <c r="C102" s="16" t="s">
        <v>68</v>
      </c>
      <c r="D102" s="10">
        <v>42.55</v>
      </c>
    </row>
    <row r="103" spans="2:5">
      <c r="C103" s="6" t="s">
        <v>116</v>
      </c>
      <c r="D103" s="12">
        <f>D102</f>
        <v>42.55</v>
      </c>
    </row>
    <row r="104" spans="2:5">
      <c r="B104" s="5" t="s">
        <v>17</v>
      </c>
      <c r="C104" s="5"/>
      <c r="D104" s="11"/>
      <c r="E104" s="7"/>
    </row>
    <row r="105" spans="2:5">
      <c r="C105" s="16" t="s">
        <v>69</v>
      </c>
      <c r="D105" s="10">
        <v>12</v>
      </c>
    </row>
    <row r="106" spans="2:5">
      <c r="C106" s="16" t="s">
        <v>70</v>
      </c>
      <c r="D106" s="10">
        <v>89</v>
      </c>
      <c r="E106" s="17" t="s">
        <v>139</v>
      </c>
    </row>
    <row r="107" spans="2:5">
      <c r="C107" s="16" t="s">
        <v>71</v>
      </c>
      <c r="D107" s="10">
        <v>28.04</v>
      </c>
    </row>
    <row r="108" spans="2:5">
      <c r="C108" s="16" t="s">
        <v>72</v>
      </c>
      <c r="D108" s="10">
        <v>94.99</v>
      </c>
      <c r="E108" s="17" t="s">
        <v>137</v>
      </c>
    </row>
    <row r="109" spans="2:5" ht="30">
      <c r="C109" s="16" t="s">
        <v>73</v>
      </c>
      <c r="D109" s="10">
        <v>100</v>
      </c>
      <c r="E109" s="17" t="s">
        <v>134</v>
      </c>
    </row>
    <row r="110" spans="2:5">
      <c r="C110" s="16" t="s">
        <v>15</v>
      </c>
      <c r="D110" s="10">
        <v>1499.77</v>
      </c>
      <c r="E110" s="17" t="s">
        <v>135</v>
      </c>
    </row>
    <row r="111" spans="2:5">
      <c r="C111" s="16" t="s">
        <v>74</v>
      </c>
      <c r="D111" s="10">
        <v>146.08000000000001</v>
      </c>
    </row>
    <row r="112" spans="2:5">
      <c r="C112" s="16" t="s">
        <v>75</v>
      </c>
      <c r="D112" s="10">
        <v>100</v>
      </c>
    </row>
    <row r="113" spans="2:5">
      <c r="C113" s="16" t="s">
        <v>76</v>
      </c>
      <c r="D113" s="10">
        <v>111.61</v>
      </c>
      <c r="E113" s="17" t="s">
        <v>136</v>
      </c>
    </row>
    <row r="114" spans="2:5">
      <c r="C114" s="16" t="s">
        <v>77</v>
      </c>
      <c r="D114" s="10">
        <v>27.99</v>
      </c>
    </row>
    <row r="115" spans="2:5">
      <c r="C115" s="6" t="s">
        <v>117</v>
      </c>
      <c r="D115" s="12">
        <f>SUM(D105:D114)</f>
        <v>2209.48</v>
      </c>
    </row>
    <row r="116" spans="2:5">
      <c r="B116" s="5" t="s">
        <v>18</v>
      </c>
      <c r="C116" s="5"/>
      <c r="D116" s="11"/>
      <c r="E116" s="7"/>
    </row>
    <row r="117" spans="2:5">
      <c r="C117" s="16" t="s">
        <v>78</v>
      </c>
      <c r="D117" s="10">
        <v>374.14</v>
      </c>
    </row>
    <row r="118" spans="2:5">
      <c r="C118" s="6" t="s">
        <v>118</v>
      </c>
      <c r="D118" s="12">
        <f>D117</f>
        <v>374.14</v>
      </c>
    </row>
    <row r="119" spans="2:5">
      <c r="B119" s="5" t="s">
        <v>19</v>
      </c>
      <c r="C119" s="5"/>
      <c r="D119" s="11"/>
      <c r="E119" s="7"/>
    </row>
    <row r="120" spans="2:5">
      <c r="C120" s="16" t="s">
        <v>32</v>
      </c>
      <c r="D120" s="10">
        <v>223.63</v>
      </c>
    </row>
    <row r="121" spans="2:5">
      <c r="C121" s="6" t="s">
        <v>119</v>
      </c>
      <c r="D121" s="12">
        <f>D120</f>
        <v>223.63</v>
      </c>
    </row>
    <row r="122" spans="2:5">
      <c r="B122" s="5" t="s">
        <v>20</v>
      </c>
      <c r="C122" s="5"/>
      <c r="D122" s="11"/>
      <c r="E122" s="7"/>
    </row>
    <row r="123" spans="2:5" ht="30">
      <c r="C123" s="16" t="s">
        <v>32</v>
      </c>
      <c r="D123" s="10">
        <v>422.07</v>
      </c>
      <c r="E123" s="17" t="s">
        <v>138</v>
      </c>
    </row>
    <row r="124" spans="2:5">
      <c r="C124" s="6" t="s">
        <v>120</v>
      </c>
      <c r="D124" s="12">
        <v>422.07</v>
      </c>
    </row>
    <row r="125" spans="2:5">
      <c r="B125" s="5" t="s">
        <v>21</v>
      </c>
      <c r="C125" s="5"/>
      <c r="D125" s="11"/>
      <c r="E125" s="7"/>
    </row>
    <row r="126" spans="2:5">
      <c r="C126" s="16" t="s">
        <v>79</v>
      </c>
      <c r="D126" s="10">
        <v>24.14</v>
      </c>
    </row>
    <row r="127" spans="2:5">
      <c r="C127" s="16" t="s">
        <v>80</v>
      </c>
      <c r="D127" s="10">
        <v>570</v>
      </c>
    </row>
    <row r="128" spans="2:5">
      <c r="C128" s="16" t="s">
        <v>81</v>
      </c>
      <c r="D128" s="10">
        <v>30</v>
      </c>
    </row>
    <row r="129" spans="2:5">
      <c r="C129" s="6" t="s">
        <v>121</v>
      </c>
      <c r="D129" s="12">
        <f>SUM(D126:D128)</f>
        <v>624.14</v>
      </c>
    </row>
    <row r="130" spans="2:5">
      <c r="B130" s="5" t="s">
        <v>22</v>
      </c>
      <c r="C130" s="5"/>
      <c r="D130" s="11"/>
      <c r="E130" s="7"/>
    </row>
    <row r="131" spans="2:5">
      <c r="C131" s="16" t="s">
        <v>82</v>
      </c>
      <c r="D131" s="10">
        <v>79.8</v>
      </c>
    </row>
    <row r="132" spans="2:5">
      <c r="C132" s="16" t="s">
        <v>83</v>
      </c>
      <c r="D132" s="10">
        <v>13</v>
      </c>
    </row>
    <row r="133" spans="2:5">
      <c r="C133" s="16" t="s">
        <v>84</v>
      </c>
      <c r="D133" s="10">
        <v>450.28</v>
      </c>
    </row>
    <row r="134" spans="2:5">
      <c r="C134" s="6" t="s">
        <v>122</v>
      </c>
      <c r="D134" s="12">
        <f>SUM(D131:D133)</f>
        <v>543.07999999999993</v>
      </c>
    </row>
    <row r="135" spans="2:5">
      <c r="B135" s="5" t="s">
        <v>23</v>
      </c>
      <c r="C135" s="5"/>
      <c r="D135" s="11"/>
      <c r="E135" s="7"/>
    </row>
    <row r="136" spans="2:5">
      <c r="C136" s="16" t="s">
        <v>85</v>
      </c>
      <c r="D136" s="10">
        <v>265.99</v>
      </c>
    </row>
    <row r="137" spans="2:5">
      <c r="C137" s="16" t="s">
        <v>86</v>
      </c>
      <c r="D137" s="10">
        <v>19.98</v>
      </c>
    </row>
    <row r="138" spans="2:5">
      <c r="C138" s="16" t="s">
        <v>43</v>
      </c>
      <c r="D138" s="10">
        <v>3.5</v>
      </c>
    </row>
    <row r="139" spans="2:5">
      <c r="C139" s="6" t="s">
        <v>123</v>
      </c>
      <c r="D139" s="12">
        <f>SUM(D136:D138)</f>
        <v>289.47000000000003</v>
      </c>
    </row>
    <row r="140" spans="2:5">
      <c r="C140" s="6"/>
      <c r="D140" s="12"/>
    </row>
    <row r="141" spans="2:5">
      <c r="C141" s="13" t="s">
        <v>99</v>
      </c>
      <c r="D141" s="26">
        <f>D44+D48+D51+D54+D58+D61+D69+D79+D87+D90+D94+D100+D103+D115+D118+D121+D124+D129+D134+D139</f>
        <v>16699.309999999998</v>
      </c>
    </row>
    <row r="142" spans="2:5">
      <c r="C142" s="2"/>
      <c r="D142" s="27"/>
    </row>
    <row r="143" spans="2:5">
      <c r="C143" s="13" t="s">
        <v>100</v>
      </c>
      <c r="D143" s="26">
        <f>D141-D121-D94</f>
        <v>8284.4499999999971</v>
      </c>
    </row>
    <row r="146" spans="4:4">
      <c r="D146" s="10"/>
    </row>
    <row r="147" spans="4:4">
      <c r="D147" s="10"/>
    </row>
  </sheetData>
  <mergeCells count="1">
    <mergeCell ref="B5:E5"/>
  </mergeCells>
  <pageMargins left="0.7" right="0.7" top="0.75" bottom="0.75" header="0.3" footer="0.3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Listopad 2013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 miesięczny listopad 2013</dc:title>
  <dc:subject/>
  <dc:creator>Michał Szafrański</dc:creator>
  <cp:keywords/>
  <dc:description/>
  <cp:lastModifiedBy>Michal Szafranski</cp:lastModifiedBy>
  <dcterms:created xsi:type="dcterms:W3CDTF">2013-12-27T00:37:33Z</dcterms:created>
  <dcterms:modified xsi:type="dcterms:W3CDTF">2013-12-27T16:37:05Z</dcterms:modified>
  <cp:category/>
</cp:coreProperties>
</file>