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-20" yWindow="0" windowWidth="25140" windowHeight="28340" tabRatio="500"/>
  </bookViews>
  <sheets>
    <sheet name="Kalkulator stopy zwrotu" sheetId="5" r:id="rId1"/>
    <sheet name="RCGLDAOPEN" sheetId="6" r:id="rId2"/>
    <sheet name="UniKorona Pieniężny" sheetId="7" r:id="rId3"/>
    <sheet name="ETFSP500" sheetId="8" r:id="rId4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8" l="1"/>
  <c r="C3" i="7"/>
  <c r="C3" i="6"/>
  <c r="C13" i="5"/>
</calcChain>
</file>

<file path=xl/sharedStrings.xml><?xml version="1.0" encoding="utf-8"?>
<sst xmlns="http://schemas.openxmlformats.org/spreadsheetml/2006/main" count="70" uniqueCount="46">
  <si>
    <t>Kwota</t>
  </si>
  <si>
    <t>Komentarz</t>
  </si>
  <si>
    <t>Data operacji</t>
  </si>
  <si>
    <t>Sposób obsługi arkusza:</t>
  </si>
  <si>
    <t xml:space="preserve"> - W kolumnie "Data operacji" wpisz datę wykonania konkretnej operacji finansowej, np. datę zasilenia rachunku maklerskiego.</t>
  </si>
  <si>
    <t>- W kolumnie "Kwota" wpisz każdą wpłatę (wypływ z Twojego portfela) z minusem i wypłatę z rachunku (wpływ do Twojego portfela) z plusem.</t>
  </si>
  <si>
    <t>- Aby obliczyć CAGR na konkretny dzień, wpisz jako ostatnie operacje w tabeli wartość Twojego aktualnego portfela inwestycyjnego i stan konta gotówką wraz z aktualną datą</t>
  </si>
  <si>
    <t>Źródło:</t>
  </si>
  <si>
    <t>http://jakoszczedzacpieniadze.pl</t>
  </si>
  <si>
    <t>Roczna stopa zwrotu (CAGR)</t>
  </si>
  <si>
    <t>&lt;-- taki jest wynik Twoich inwestycji</t>
  </si>
  <si>
    <t>Wpłata na rachunek styczeń 2014</t>
  </si>
  <si>
    <t>Wpłata na rachunek luty 2014</t>
  </si>
  <si>
    <t>Wpłata na rachunek marzec 2014</t>
  </si>
  <si>
    <t>Wpłata na rachunek kwiecień 2014</t>
  </si>
  <si>
    <t>Wpłata na rachunek maj 2014</t>
  </si>
  <si>
    <t>Wpłata na rachunek czerwiec 2014</t>
  </si>
  <si>
    <t>Wpłata na rachunek lipiec 2014</t>
  </si>
  <si>
    <t>Ten arkusz umożliwia policzenie efektywnej rocznej stopy zwrotu lub inaczej CAGR (średnia roczna stopa zwrotu) przy nieregularnych wpłatach i wypłatach. Dzięki funkcji XIRR zawartej w tym arkuszu, można w prosty sposób obliczyć efektywną roczną stopę zwrotu, np. z inwestycji giełdowych, w celu ich porównania z alternatywnymi formami inwestowania.</t>
  </si>
  <si>
    <t>Meritum - rachunek oszczędnościowy</t>
  </si>
  <si>
    <t>Wartość ETFSP500 w DM BOSSA</t>
  </si>
  <si>
    <t>Wartość UNION UniKorona Pieniężny</t>
  </si>
  <si>
    <t>Wpłata na rachunek sierpień 2014</t>
  </si>
  <si>
    <t>Wpłata na rachunek wrzesień 2014</t>
  </si>
  <si>
    <t>Wpłata na rachunek październik 2014</t>
  </si>
  <si>
    <t>Wpłata na rachunek grudzień 2014 (zapomniałem w listopadzie)</t>
  </si>
  <si>
    <t>Koszt prowizji</t>
  </si>
  <si>
    <t>Zakup RCGLDAOPEN</t>
  </si>
  <si>
    <t>Sprzedaż RCGLDAOPEN</t>
  </si>
  <si>
    <t>Prowizja</t>
  </si>
  <si>
    <t>Zakup 1x ETFSP500</t>
  </si>
  <si>
    <t>Zakup 2x ETFSP500 (po 56,20 zł / sztukę)</t>
  </si>
  <si>
    <t>Zakup 3x ETFSP500 (po 59,81 zł / sztukę)</t>
  </si>
  <si>
    <t>Zakup 3x ETFSP500 (po 66,54 zł / sztukę)</t>
  </si>
  <si>
    <t>Zwrot prowizji od DM BOŚ w ramach "Blogerskiego rachunku maklerskiego"</t>
  </si>
  <si>
    <t>Wycena ETFSP500</t>
  </si>
  <si>
    <t>Opłata za przeniesienie papierów (podwyższam, aby pokazać zasoby gotówkowe gdybym tej opłaty nie poniósł)</t>
  </si>
  <si>
    <t>Zakup UniKorona Pieniężny</t>
  </si>
  <si>
    <t>Wycena jednostek UniKorona Pieniężny</t>
  </si>
  <si>
    <t>Portfel Michała: fundusz UniKorona Pieniężny</t>
  </si>
  <si>
    <t>Portfel Michała: certyfikat RCGLDAOPEN</t>
  </si>
  <si>
    <t>Portfel Michała: ETFSP500</t>
  </si>
  <si>
    <t>Portfel Michała: wynik bezpiecznego portfela EI</t>
  </si>
  <si>
    <t>Gotówka na koncie dbNET</t>
  </si>
  <si>
    <t>Gotówka na rachunku db Makler</t>
  </si>
  <si>
    <t>Gotówka na rachunku w DM BOSSA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</si>
</sst>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_ ;[Red]\-#,##0.00\ "/>
  </numFmts>
  <fonts count="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i/>
      <sz val="12"/>
      <color theme="1"/>
      <name val="Calibri"/>
      <scheme val="minor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7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4" fillId="0" borderId="0" xfId="0" applyNumberFormat="1" applyFont="1" applyBorder="1"/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  <xf numFmtId="0" fontId="0" fillId="0" borderId="0" xfId="0" applyAlignment="1">
      <alignment horizontal="right" vertical="top"/>
    </xf>
    <xf numFmtId="0" fontId="6" fillId="0" borderId="0" xfId="38"/>
    <xf numFmtId="0" fontId="7" fillId="0" borderId="0" xfId="0" applyFont="1" applyAlignment="1">
      <alignment vertical="center" wrapText="1"/>
    </xf>
    <xf numFmtId="10" fontId="7" fillId="0" borderId="0" xfId="1" applyNumberFormat="1" applyFont="1" applyAlignment="1">
      <alignment vertical="center"/>
    </xf>
    <xf numFmtId="0" fontId="0" fillId="0" borderId="0" xfId="0" quotePrefix="1" applyAlignment="1">
      <alignment vertical="center"/>
    </xf>
    <xf numFmtId="10" fontId="0" fillId="0" borderId="0" xfId="1" applyNumberFormat="1" applyFont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164" fontId="0" fillId="0" borderId="0" xfId="0" applyNumberFormat="1" applyAlignment="1">
      <alignment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0" xfId="0" quotePrefix="1" applyFont="1" applyAlignment="1">
      <alignment horizontal="left" vertical="top" wrapText="1"/>
    </xf>
  </cellXfs>
  <cellStyles count="57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/>
    <cellStyle name="Normal" xfId="0" builtinId="0"/>
    <cellStyle name="Percent" xfId="1" builtinId="5"/>
  </cellStyles>
  <dxfs count="10">
    <dxf>
      <alignment horizontal="general" vertical="top" textRotation="0" wrapText="1" justifyLastLine="0" shrinkToFit="0"/>
    </dxf>
    <dxf>
      <numFmt numFmtId="164" formatCode="#,##0.00\ &quot;zł&quot;"/>
      <alignment horizontal="general" vertical="top" textRotation="0" wrapText="1" justifyLastLine="0" shrinkToFit="0"/>
    </dxf>
    <dxf>
      <alignment horizontal="general" vertical="top" textRotation="0" wrapText="1" justifyLastLine="0" shrinkToFit="0"/>
    </dxf>
    <dxf>
      <alignment horizontal="general" vertical="top" textRotation="0" wrapText="1" justifyLastLine="0" shrinkToFit="0"/>
    </dxf>
    <dxf>
      <numFmt numFmtId="164" formatCode="#,##0.00\ &quot;zł&quot;"/>
    </dxf>
    <dxf>
      <numFmt numFmtId="164" formatCode="#,##0.00\ &quot;zł&quot;"/>
    </dxf>
    <dxf>
      <alignment horizontal="general" vertical="top" textRotation="0" wrapText="1" justifyLastLine="0" shrinkToFit="0"/>
    </dxf>
    <dxf>
      <numFmt numFmtId="164" formatCode="#,##0.00\ &quot;zł&quot;"/>
      <alignment horizontal="general" vertical="top" textRotation="0" justifyLastLine="0" shrinkToFit="0"/>
    </dxf>
    <dxf>
      <alignment horizontal="general" vertical="top" textRotation="0" justifyLastLine="0" shrinkToFit="0"/>
    </dxf>
    <dxf>
      <alignment horizontal="general" vertical="top" textRotation="0" justifyLastLine="0" shrinkToFit="0"/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ables/table1.xml><?xml version="1.0" encoding="utf-8"?>
<table xmlns="http://schemas.openxmlformats.org/spreadsheetml/2006/main" id="1" name="Table1" displayName="Table1" ref="B15:D33" totalsRowShown="0" dataDxfId="9">
  <autoFilter ref="B15:D33"/>
  <tableColumns count="3">
    <tableColumn id="1" name="Data operacji" dataDxfId="8"/>
    <tableColumn id="2" name="Kwota" dataDxfId="7"/>
    <tableColumn id="3" name="Komentarz" dataDxfId="6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B5:D9" totalsRowShown="0">
  <autoFilter ref="B5:D9"/>
  <tableColumns count="3">
    <tableColumn id="1" name="Data operacji"/>
    <tableColumn id="2" name="Kwota" dataDxfId="5"/>
    <tableColumn id="3" name="Komentarz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3" name="Table134" displayName="Table134" ref="B5:D8" totalsRowShown="0">
  <autoFilter ref="B5:D8"/>
  <tableColumns count="3">
    <tableColumn id="1" name="Data operacji"/>
    <tableColumn id="2" name="Kwota" dataDxfId="4"/>
    <tableColumn id="3" name="Komentarz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4" name="Table1345" displayName="Table1345" ref="B5:D19" totalsRowShown="0" dataDxfId="3">
  <autoFilter ref="B5:D19"/>
  <tableColumns count="3">
    <tableColumn id="1" name="Data operacji" dataDxfId="2"/>
    <tableColumn id="2" name="Kwota" dataDxfId="1"/>
    <tableColumn id="3" name="Komentarz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jakoszczedzacpieniadze.pl/" TargetMode="Externa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tabSelected="1" workbookViewId="0">
      <selection activeCell="F1" sqref="F1"/>
    </sheetView>
  </sheetViews>
  <sheetFormatPr baseColWidth="10" defaultRowHeight="15" x14ac:dyDescent="0"/>
  <cols>
    <col min="1" max="1" width="2" customWidth="1"/>
    <col min="2" max="2" width="18.5" customWidth="1"/>
    <col min="3" max="3" width="13.83203125" style="2" customWidth="1"/>
    <col min="4" max="4" width="34.6640625" customWidth="1"/>
  </cols>
  <sheetData>
    <row r="1" spans="2:6" ht="25">
      <c r="B1" s="3" t="s">
        <v>42</v>
      </c>
    </row>
    <row r="3" spans="2:6" ht="81" customHeight="1">
      <c r="B3" s="17" t="s">
        <v>18</v>
      </c>
      <c r="C3" s="18"/>
      <c r="D3" s="18"/>
    </row>
    <row r="5" spans="2:6">
      <c r="B5" s="17" t="s">
        <v>3</v>
      </c>
      <c r="C5" s="18"/>
      <c r="D5" s="18"/>
    </row>
    <row r="6" spans="2:6" ht="32" customHeight="1">
      <c r="B6" s="19" t="s">
        <v>4</v>
      </c>
      <c r="C6" s="18"/>
      <c r="D6" s="18"/>
    </row>
    <row r="7" spans="2:6" ht="33" customHeight="1">
      <c r="B7" s="19" t="s">
        <v>5</v>
      </c>
      <c r="C7" s="18"/>
      <c r="D7" s="18"/>
    </row>
    <row r="8" spans="2:6" ht="47" customHeight="1">
      <c r="B8" s="19" t="s">
        <v>6</v>
      </c>
      <c r="C8" s="18"/>
      <c r="D8" s="18"/>
    </row>
    <row r="9" spans="2:6">
      <c r="B9" s="5"/>
      <c r="C9" s="4"/>
      <c r="D9" s="4"/>
    </row>
    <row r="10" spans="2:6">
      <c r="B10" s="6" t="s">
        <v>7</v>
      </c>
      <c r="C10" s="7" t="s">
        <v>8</v>
      </c>
    </row>
    <row r="13" spans="2:6" ht="36">
      <c r="B13" s="8" t="s">
        <v>9</v>
      </c>
      <c r="C13" s="9">
        <f>XIRR(Table1[Kwota],Table1[Data operacji],0.1)</f>
        <v>0.14198908209800723</v>
      </c>
      <c r="D13" s="10" t="s">
        <v>10</v>
      </c>
    </row>
    <row r="15" spans="2:6">
      <c r="B15" t="s">
        <v>2</v>
      </c>
      <c r="C15" s="2" t="s">
        <v>0</v>
      </c>
      <c r="D15" t="s">
        <v>1</v>
      </c>
    </row>
    <row r="16" spans="2:6">
      <c r="B16" s="15">
        <v>41675</v>
      </c>
      <c r="C16" s="16">
        <v>-200</v>
      </c>
      <c r="D16" s="14" t="s">
        <v>11</v>
      </c>
      <c r="F16" s="1"/>
    </row>
    <row r="17" spans="2:6">
      <c r="B17" s="15">
        <v>41675</v>
      </c>
      <c r="C17" s="16">
        <v>-200</v>
      </c>
      <c r="D17" s="14" t="s">
        <v>12</v>
      </c>
      <c r="F17" s="1"/>
    </row>
    <row r="18" spans="2:6">
      <c r="B18" s="15">
        <v>41701</v>
      </c>
      <c r="C18" s="16">
        <v>-200</v>
      </c>
      <c r="D18" s="14" t="s">
        <v>13</v>
      </c>
      <c r="F18" s="1"/>
    </row>
    <row r="19" spans="2:6">
      <c r="B19" s="15">
        <v>41733</v>
      </c>
      <c r="C19" s="16">
        <v>-200</v>
      </c>
      <c r="D19" s="14" t="s">
        <v>14</v>
      </c>
      <c r="F19" s="1"/>
    </row>
    <row r="20" spans="2:6">
      <c r="B20" s="15">
        <v>41771</v>
      </c>
      <c r="C20" s="16">
        <v>-200</v>
      </c>
      <c r="D20" s="14" t="s">
        <v>15</v>
      </c>
      <c r="F20" s="1"/>
    </row>
    <row r="21" spans="2:6">
      <c r="B21" s="15">
        <v>41787</v>
      </c>
      <c r="C21" s="16">
        <v>-200</v>
      </c>
      <c r="D21" s="14" t="s">
        <v>16</v>
      </c>
      <c r="F21" s="1"/>
    </row>
    <row r="22" spans="2:6">
      <c r="B22" s="15">
        <v>41857</v>
      </c>
      <c r="C22" s="16">
        <v>-200</v>
      </c>
      <c r="D22" s="14" t="s">
        <v>17</v>
      </c>
      <c r="F22" s="1"/>
    </row>
    <row r="23" spans="2:6">
      <c r="B23" s="15">
        <v>41857</v>
      </c>
      <c r="C23" s="16">
        <v>-200</v>
      </c>
      <c r="D23" s="14" t="s">
        <v>22</v>
      </c>
      <c r="F23" s="1"/>
    </row>
    <row r="24" spans="2:6">
      <c r="B24" s="15">
        <v>41883</v>
      </c>
      <c r="C24" s="16">
        <v>-200</v>
      </c>
      <c r="D24" s="14" t="s">
        <v>23</v>
      </c>
      <c r="F24" s="1"/>
    </row>
    <row r="25" spans="2:6">
      <c r="B25" s="15">
        <v>41932</v>
      </c>
      <c r="C25" s="16">
        <v>-200</v>
      </c>
      <c r="D25" s="14" t="s">
        <v>24</v>
      </c>
    </row>
    <row r="26" spans="2:6" ht="30">
      <c r="B26" s="15">
        <v>41976</v>
      </c>
      <c r="C26" s="16">
        <v>-200</v>
      </c>
      <c r="D26" s="14" t="s">
        <v>25</v>
      </c>
    </row>
    <row r="27" spans="2:6">
      <c r="B27" s="15">
        <v>42048</v>
      </c>
      <c r="C27" s="16">
        <v>0.88</v>
      </c>
      <c r="D27" s="14" t="s">
        <v>43</v>
      </c>
    </row>
    <row r="28" spans="2:6">
      <c r="B28" s="15">
        <v>42048</v>
      </c>
      <c r="C28" s="16">
        <v>414.94</v>
      </c>
      <c r="D28" s="14" t="s">
        <v>44</v>
      </c>
    </row>
    <row r="29" spans="2:6">
      <c r="B29" s="15">
        <v>42048</v>
      </c>
      <c r="C29" s="16">
        <v>200.77</v>
      </c>
      <c r="D29" s="12" t="s">
        <v>19</v>
      </c>
    </row>
    <row r="30" spans="2:6">
      <c r="B30" s="15">
        <v>42048</v>
      </c>
      <c r="C30" s="16">
        <v>865.92</v>
      </c>
      <c r="D30" s="14" t="s">
        <v>20</v>
      </c>
    </row>
    <row r="31" spans="2:6">
      <c r="B31" s="15">
        <v>42047</v>
      </c>
      <c r="C31" s="16">
        <v>809.37</v>
      </c>
      <c r="D31" s="14" t="s">
        <v>21</v>
      </c>
    </row>
    <row r="32" spans="2:6">
      <c r="B32" s="15">
        <v>42048</v>
      </c>
      <c r="C32" s="16">
        <v>13.34</v>
      </c>
      <c r="D32" s="14" t="s">
        <v>45</v>
      </c>
    </row>
    <row r="33" spans="2:4" ht="60">
      <c r="B33" s="15">
        <v>42048</v>
      </c>
      <c r="C33" s="16">
        <v>100</v>
      </c>
      <c r="D33" s="14" t="s">
        <v>36</v>
      </c>
    </row>
    <row r="35" spans="2:4">
      <c r="D35" s="11"/>
    </row>
    <row r="36" spans="2:4">
      <c r="D36" s="11"/>
    </row>
    <row r="37" spans="2:4">
      <c r="D37" s="11"/>
    </row>
  </sheetData>
  <mergeCells count="5">
    <mergeCell ref="B3:D3"/>
    <mergeCell ref="B5:D5"/>
    <mergeCell ref="B6:D6"/>
    <mergeCell ref="B7:D7"/>
    <mergeCell ref="B8:D8"/>
  </mergeCells>
  <hyperlinks>
    <hyperlink ref="C10" r:id="rId1"/>
  </hyperlinks>
  <pageMargins left="0.75" right="0.75" top="1" bottom="1" header="0.5" footer="0.5"/>
  <pageSetup paperSize="9" orientation="portrait" horizontalDpi="4294967292" verticalDpi="4294967292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3"/>
  <sheetViews>
    <sheetView showGridLines="0" workbookViewId="0">
      <selection activeCell="F1" sqref="F1"/>
    </sheetView>
  </sheetViews>
  <sheetFormatPr baseColWidth="10" defaultRowHeight="15" x14ac:dyDescent="0"/>
  <cols>
    <col min="1" max="1" width="2" customWidth="1"/>
    <col min="2" max="2" width="18.5" customWidth="1"/>
    <col min="3" max="3" width="13.83203125" style="2" customWidth="1"/>
    <col min="4" max="4" width="34.6640625" customWidth="1"/>
  </cols>
  <sheetData>
    <row r="1" spans="2:6" ht="25">
      <c r="B1" s="3" t="s">
        <v>40</v>
      </c>
    </row>
    <row r="3" spans="2:6" ht="36">
      <c r="B3" s="8" t="s">
        <v>9</v>
      </c>
      <c r="C3" s="9">
        <f>XIRR(Table13[Kwota],Table13[Data operacji],0.1)</f>
        <v>2.2340783476829537E-2</v>
      </c>
      <c r="D3" s="10" t="s">
        <v>10</v>
      </c>
    </row>
    <row r="5" spans="2:6">
      <c r="B5" t="s">
        <v>2</v>
      </c>
      <c r="C5" s="2" t="s">
        <v>0</v>
      </c>
      <c r="D5" t="s">
        <v>1</v>
      </c>
    </row>
    <row r="6" spans="2:6">
      <c r="B6" s="1">
        <v>41703</v>
      </c>
      <c r="C6" s="2">
        <v>-406.9</v>
      </c>
      <c r="D6" t="s">
        <v>27</v>
      </c>
      <c r="F6" s="1"/>
    </row>
    <row r="7" spans="2:6">
      <c r="B7" s="1">
        <v>41703</v>
      </c>
      <c r="C7" s="2">
        <v>-0.77</v>
      </c>
      <c r="D7" t="s">
        <v>26</v>
      </c>
      <c r="F7" s="1"/>
    </row>
    <row r="8" spans="2:6">
      <c r="B8" s="1">
        <v>41995</v>
      </c>
      <c r="C8" s="2">
        <v>416.84</v>
      </c>
      <c r="D8" t="s">
        <v>28</v>
      </c>
      <c r="F8" s="1"/>
    </row>
    <row r="9" spans="2:6">
      <c r="B9" s="1">
        <v>41995</v>
      </c>
      <c r="C9" s="2">
        <v>-1.9</v>
      </c>
      <c r="D9" t="s">
        <v>26</v>
      </c>
      <c r="F9" s="1"/>
    </row>
    <row r="11" spans="2:6">
      <c r="D11" s="11"/>
    </row>
    <row r="12" spans="2:6">
      <c r="D12" s="11"/>
    </row>
    <row r="13" spans="2:6">
      <c r="D13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2"/>
  <sheetViews>
    <sheetView showGridLines="0" workbookViewId="0">
      <selection activeCell="F1" sqref="F1"/>
    </sheetView>
  </sheetViews>
  <sheetFormatPr baseColWidth="10" defaultRowHeight="15" x14ac:dyDescent="0"/>
  <cols>
    <col min="1" max="1" width="2" customWidth="1"/>
    <col min="2" max="2" width="18.5" customWidth="1"/>
    <col min="3" max="3" width="13.83203125" style="2" customWidth="1"/>
    <col min="4" max="4" width="34.6640625" customWidth="1"/>
  </cols>
  <sheetData>
    <row r="1" spans="2:6" ht="25">
      <c r="B1" s="3" t="s">
        <v>39</v>
      </c>
    </row>
    <row r="3" spans="2:6" ht="36">
      <c r="B3" s="8" t="s">
        <v>9</v>
      </c>
      <c r="C3" s="9">
        <f>XIRR(Table134[Kwota],Table134[Data operacji],0.1)</f>
        <v>3.1387010216712946E-2</v>
      </c>
      <c r="D3" s="10" t="s">
        <v>10</v>
      </c>
    </row>
    <row r="5" spans="2:6">
      <c r="B5" t="s">
        <v>2</v>
      </c>
      <c r="C5" s="2" t="s">
        <v>0</v>
      </c>
      <c r="D5" t="s">
        <v>1</v>
      </c>
    </row>
    <row r="6" spans="2:6">
      <c r="B6" s="1">
        <v>41884</v>
      </c>
      <c r="C6" s="2">
        <v>-400</v>
      </c>
      <c r="D6" t="s">
        <v>37</v>
      </c>
      <c r="F6" s="1"/>
    </row>
    <row r="7" spans="2:6">
      <c r="B7" s="1">
        <v>41935</v>
      </c>
      <c r="C7" s="2">
        <v>-400</v>
      </c>
      <c r="D7" t="s">
        <v>37</v>
      </c>
      <c r="F7" s="1"/>
    </row>
    <row r="8" spans="2:6">
      <c r="B8" s="1">
        <v>42047</v>
      </c>
      <c r="C8" s="2">
        <v>809.37</v>
      </c>
      <c r="D8" t="s">
        <v>38</v>
      </c>
      <c r="F8" s="1"/>
    </row>
    <row r="10" spans="2:6">
      <c r="D10" s="11"/>
    </row>
    <row r="11" spans="2:6">
      <c r="D11" s="11"/>
    </row>
    <row r="12" spans="2:6">
      <c r="D12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"/>
  <sheetViews>
    <sheetView showGridLines="0" workbookViewId="0">
      <selection activeCell="F1" sqref="F1"/>
    </sheetView>
  </sheetViews>
  <sheetFormatPr baseColWidth="10" defaultRowHeight="15" x14ac:dyDescent="0"/>
  <cols>
    <col min="1" max="1" width="2" customWidth="1"/>
    <col min="2" max="2" width="18.5" customWidth="1"/>
    <col min="3" max="3" width="13.83203125" style="2" customWidth="1"/>
    <col min="4" max="4" width="34.6640625" customWidth="1"/>
  </cols>
  <sheetData>
    <row r="1" spans="2:6" ht="25">
      <c r="B1" s="3" t="s">
        <v>41</v>
      </c>
    </row>
    <row r="3" spans="2:6" ht="36">
      <c r="B3" s="8" t="s">
        <v>9</v>
      </c>
      <c r="C3" s="9">
        <f>XIRR(Table1345[Kwota],Table1345[Data operacji],0.1)</f>
        <v>0.44308556914329522</v>
      </c>
      <c r="D3" s="10" t="s">
        <v>10</v>
      </c>
    </row>
    <row r="5" spans="2:6">
      <c r="B5" t="s">
        <v>2</v>
      </c>
      <c r="C5" s="2" t="s">
        <v>0</v>
      </c>
      <c r="D5" t="s">
        <v>1</v>
      </c>
    </row>
    <row r="6" spans="2:6">
      <c r="B6" s="12">
        <v>41680</v>
      </c>
      <c r="C6" s="13">
        <v>-112.4</v>
      </c>
      <c r="D6" s="14" t="s">
        <v>31</v>
      </c>
      <c r="F6" s="1"/>
    </row>
    <row r="7" spans="2:6">
      <c r="B7" s="12">
        <v>41680</v>
      </c>
      <c r="C7" s="13">
        <v>-0.21</v>
      </c>
      <c r="D7" s="14" t="s">
        <v>29</v>
      </c>
      <c r="F7" s="1"/>
    </row>
    <row r="8" spans="2:6">
      <c r="B8" s="12">
        <v>41703</v>
      </c>
      <c r="C8" s="13">
        <v>-58.2</v>
      </c>
      <c r="D8" s="14" t="s">
        <v>30</v>
      </c>
      <c r="F8" s="1"/>
    </row>
    <row r="9" spans="2:6">
      <c r="B9" s="12">
        <v>41703</v>
      </c>
      <c r="C9" s="13">
        <v>-0.11</v>
      </c>
      <c r="D9" s="14" t="s">
        <v>29</v>
      </c>
      <c r="F9" s="1"/>
    </row>
    <row r="10" spans="2:6">
      <c r="B10" s="12">
        <v>41737</v>
      </c>
      <c r="C10" s="13">
        <v>-57.3</v>
      </c>
      <c r="D10" s="14" t="s">
        <v>30</v>
      </c>
      <c r="F10" s="1"/>
    </row>
    <row r="11" spans="2:6">
      <c r="B11" s="12">
        <v>41737</v>
      </c>
      <c r="C11" s="13">
        <v>-0.11</v>
      </c>
      <c r="D11" s="14" t="s">
        <v>29</v>
      </c>
      <c r="F11" s="1"/>
    </row>
    <row r="12" spans="2:6">
      <c r="B12" s="12">
        <v>41771</v>
      </c>
      <c r="C12" s="13">
        <v>-58.49</v>
      </c>
      <c r="D12" s="14" t="s">
        <v>30</v>
      </c>
      <c r="F12" s="1"/>
    </row>
    <row r="13" spans="2:6">
      <c r="B13" s="12">
        <v>41771</v>
      </c>
      <c r="C13" s="13">
        <v>-0.11</v>
      </c>
      <c r="D13" s="14" t="s">
        <v>29</v>
      </c>
      <c r="F13" s="1"/>
    </row>
    <row r="14" spans="2:6">
      <c r="B14" s="12">
        <v>41789</v>
      </c>
      <c r="C14" s="13">
        <v>-179.43</v>
      </c>
      <c r="D14" s="14" t="s">
        <v>32</v>
      </c>
      <c r="F14" s="1"/>
    </row>
    <row r="15" spans="2:6">
      <c r="B15" s="12">
        <v>41789</v>
      </c>
      <c r="C15" s="13">
        <v>-1.9</v>
      </c>
      <c r="D15" s="14" t="s">
        <v>29</v>
      </c>
    </row>
    <row r="16" spans="2:6">
      <c r="B16" s="12">
        <v>41935</v>
      </c>
      <c r="C16" s="13">
        <v>-204.62</v>
      </c>
      <c r="D16" s="14" t="s">
        <v>33</v>
      </c>
    </row>
    <row r="17" spans="2:4">
      <c r="B17" s="12">
        <v>41935</v>
      </c>
      <c r="C17" s="13">
        <v>-5</v>
      </c>
      <c r="D17" s="14" t="s">
        <v>29</v>
      </c>
    </row>
    <row r="18" spans="2:4" ht="30">
      <c r="B18" s="12">
        <v>41955</v>
      </c>
      <c r="C18" s="13">
        <v>5</v>
      </c>
      <c r="D18" s="14" t="s">
        <v>34</v>
      </c>
    </row>
    <row r="19" spans="2:4">
      <c r="B19" s="12">
        <v>42048</v>
      </c>
      <c r="C19" s="13">
        <v>865.92</v>
      </c>
      <c r="D19" s="14" t="s">
        <v>35</v>
      </c>
    </row>
    <row r="21" spans="2:4">
      <c r="D21" s="11"/>
    </row>
    <row r="22" spans="2:4">
      <c r="D22" s="11"/>
    </row>
    <row r="23" spans="2:4">
      <c r="D23" s="11"/>
    </row>
  </sheetData>
  <pageMargins left="0.75" right="0.75" top="1" bottom="1" header="0.5" footer="0.5"/>
  <pageSetup paperSize="9" orientation="portrait" horizontalDpi="4294967292" verticalDpi="4294967292"/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Kalkulator stopy zwrotu</vt:lpstr>
      <vt:lpstr>RCGLDAOPEN</vt:lpstr>
      <vt:lpstr>UniKorona Pieniężny</vt:lpstr>
      <vt:lpstr>ETFSP500</vt:lpstr>
    </vt:vector>
  </TitlesOfParts>
  <Company>http://jakoszczedzacpieniadze.pl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Szafranski</dc:creator>
  <cp:lastModifiedBy>Michal Szafranski</cp:lastModifiedBy>
  <dcterms:created xsi:type="dcterms:W3CDTF">2014-08-06T05:54:31Z</dcterms:created>
  <dcterms:modified xsi:type="dcterms:W3CDTF">2015-02-14T17:10:45Z</dcterms:modified>
</cp:coreProperties>
</file>