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l/Dropbox/! Inbox/2017-05-05 - Blog ART - Podatki i wydatki państwa/"/>
    </mc:Choice>
  </mc:AlternateContent>
  <bookViews>
    <workbookView xWindow="880" yWindow="460" windowWidth="27920" windowHeight="17540" tabRatio="500"/>
  </bookViews>
  <sheets>
    <sheet name="Kalkulator na co idą podatki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22" i="1"/>
  <c r="D22" i="1"/>
  <c r="F22" i="1"/>
  <c r="E22" i="1"/>
  <c r="C24" i="1"/>
  <c r="C35" i="1"/>
  <c r="D87" i="1"/>
  <c r="D52" i="1"/>
  <c r="E52" i="1"/>
  <c r="D79" i="1"/>
  <c r="D80" i="1"/>
  <c r="D81" i="1"/>
  <c r="D82" i="1"/>
  <c r="D83" i="1"/>
  <c r="D84" i="1"/>
  <c r="D85" i="1"/>
  <c r="D86" i="1"/>
  <c r="D51" i="1"/>
  <c r="E51" i="1"/>
  <c r="D75" i="1"/>
  <c r="D76" i="1"/>
  <c r="D77" i="1"/>
  <c r="D78" i="1"/>
  <c r="D50" i="1"/>
  <c r="E50" i="1"/>
  <c r="D71" i="1"/>
  <c r="D72" i="1"/>
  <c r="D73" i="1"/>
  <c r="D74" i="1"/>
  <c r="D49" i="1"/>
  <c r="E49" i="1"/>
  <c r="D68" i="1"/>
  <c r="D69" i="1"/>
  <c r="D70" i="1"/>
  <c r="D48" i="1"/>
  <c r="E48" i="1"/>
  <c r="D66" i="1"/>
  <c r="D67" i="1"/>
  <c r="D47" i="1"/>
  <c r="E47" i="1"/>
  <c r="D65" i="1"/>
  <c r="D46" i="1"/>
  <c r="E46" i="1"/>
  <c r="D63" i="1"/>
  <c r="D64" i="1"/>
  <c r="D45" i="1"/>
  <c r="E45" i="1"/>
  <c r="C46" i="1"/>
  <c r="C47" i="1"/>
  <c r="C52" i="1"/>
  <c r="C51" i="1"/>
  <c r="C50" i="1"/>
  <c r="C49" i="1"/>
  <c r="C48" i="1"/>
  <c r="C45" i="1"/>
  <c r="D57" i="1"/>
  <c r="D58" i="1"/>
  <c r="D59" i="1"/>
  <c r="D60" i="1"/>
  <c r="D61" i="1"/>
  <c r="D62" i="1"/>
  <c r="D44" i="1"/>
  <c r="E44" i="1"/>
  <c r="C44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U141" i="1"/>
  <c r="R141" i="1"/>
  <c r="H141" i="1"/>
  <c r="I141" i="1"/>
  <c r="J141" i="1"/>
  <c r="O141" i="1"/>
  <c r="P141" i="1"/>
  <c r="Q141" i="1"/>
</calcChain>
</file>

<file path=xl/sharedStrings.xml><?xml version="1.0" encoding="utf-8"?>
<sst xmlns="http://schemas.openxmlformats.org/spreadsheetml/2006/main" count="91" uniqueCount="82">
  <si>
    <t>SUMA:</t>
  </si>
  <si>
    <t>Zapraszam na mój blog:</t>
  </si>
  <si>
    <t>http://jakoszczedzacpieniadze.pl</t>
  </si>
  <si>
    <t>Artykuł z opisem kalkulatora:</t>
  </si>
  <si>
    <t>Założenia początkowe</t>
  </si>
  <si>
    <t>Kalkulator: Na co idą Twoje podatki?</t>
  </si>
  <si>
    <t>Ten arkusz umożliwi zweryfikowanie na co tak naprawdę państwo polskie wydaje Twoje podatki. Proporcje wynikają ze struktury wydatków państwa polskiego w 2016 r.
W arkuszu można wstawić własne parametry modyfikując wartości w żółtych polach.
Jeśli arkusz ten będzie dla Ciebie przydatny, to zapraszam Cię na mojego bloga. Zapraszam i zachęcam do zostawienia krótkiego komentarza abym wiedział, że moja praca nie idzie na marne :)</t>
  </si>
  <si>
    <t>http://jakoszczedzacpieniadze.pl/optymalizacja-podatkowa-etat-jak-placic-mniej-podatkow</t>
  </si>
  <si>
    <t>Przychód</t>
  </si>
  <si>
    <t>Dochód</t>
  </si>
  <si>
    <t>Należna zaliczka</t>
  </si>
  <si>
    <t>Składki na ubezpieczenie społeczne</t>
  </si>
  <si>
    <t>Składki na ubezpieczenie zdrowotne</t>
  </si>
  <si>
    <t>Dopłata do podatku</t>
  </si>
  <si>
    <t>Nadpłata do zwrotu</t>
  </si>
  <si>
    <t>Pierwszy PIT</t>
  </si>
  <si>
    <t>Drugi PIT</t>
  </si>
  <si>
    <t>Trzeci PIT</t>
  </si>
  <si>
    <t>Czwarty PIT</t>
  </si>
  <si>
    <t>W tej sekcji wpisz symaryczne dane z całorocznego formularza PIT. Jeśli składasz ich więcej (np. PIT-36 i PIT-38 albo oddzielnie rozliczenie małżonków), to wpisz dane w kolejnych kolumnach.</t>
  </si>
  <si>
    <t>Kolumna1</t>
  </si>
  <si>
    <t>SUMA wszystkich wpłaconych podatków:</t>
  </si>
  <si>
    <t xml:space="preserve">  &lt;-- wpisz jeśli musisz dopłacić podatek</t>
  </si>
  <si>
    <t xml:space="preserve">  &lt;-- wpisz jeśli wyliczony został podatek do zwrotu</t>
  </si>
  <si>
    <t xml:space="preserve">  &lt;-- sumaryczny roczny dochód z PIT</t>
  </si>
  <si>
    <t xml:space="preserve">  &lt;-- sumaryczny roczny przychód z PIT (duża tabela na drugiej stronie)</t>
  </si>
  <si>
    <t xml:space="preserve">  &lt;-- sumaryczna pobrana zaliczka na podatek PIT</t>
  </si>
  <si>
    <t>Podatek VAT ukryty w cenie opłaconych produktów i usług</t>
  </si>
  <si>
    <t>Roczna kwota wydatków</t>
  </si>
  <si>
    <t>Uśredniona stawka VAT</t>
  </si>
  <si>
    <t>Kwota zapłaconego podatku VAT (w cenie produktów) w całym roku</t>
  </si>
  <si>
    <t>%</t>
  </si>
  <si>
    <t>Zapłacone przez Ciebie podatek PIT i VAT w danym roku</t>
  </si>
  <si>
    <t xml:space="preserve">   &lt;-- Uśredniona stawka podatku VAT w Polsce (szacunek)</t>
  </si>
  <si>
    <t xml:space="preserve">   &lt;-- Tyle podatku VAT płacisz przez cały rok w cenie produktów i usług</t>
  </si>
  <si>
    <t xml:space="preserve">   &lt;-- Tyle podatków PIT i VAT płacisz przez cały rok</t>
  </si>
  <si>
    <t xml:space="preserve">   &lt;-- Wpisz roczną kwotę Twoich sumarycznych wydatków (na podstawie budżetu). Możesz zostawić pole puste.</t>
  </si>
  <si>
    <t>Na co idą Twoje podatki?</t>
  </si>
  <si>
    <t>Wyliczenie według struktury wydatków państwa polskiego  w 2016 r.</t>
  </si>
  <si>
    <t>Wyliczenie zbiorcze</t>
  </si>
  <si>
    <t>Rocznie</t>
  </si>
  <si>
    <t>Miesięcznie</t>
  </si>
  <si>
    <t>Wyliczenie szczegółowe</t>
  </si>
  <si>
    <t>Emerytury z ZUS</t>
  </si>
  <si>
    <t>Emerytury z KRUS</t>
  </si>
  <si>
    <t>Emerytury żołnierzy, policjantów i pozostałych służb mundurowych, sędziów i prokuratorów</t>
  </si>
  <si>
    <t>Renty</t>
  </si>
  <si>
    <t>Dodatki do rent i emerytur, dodatki pielęgnacyjne, zasiłki chorobowe itd.</t>
  </si>
  <si>
    <t>Składki NFZ i PIT emerytów i rencistów</t>
  </si>
  <si>
    <t>Przedszkola, podstawówki, gimnazja i szkoły średnie</t>
  </si>
  <si>
    <t>Szkolnictwo wyższe</t>
  </si>
  <si>
    <t>Ochrona zdrowia</t>
  </si>
  <si>
    <t>Pomoc społeczna, wsparcie dla bezrobotnych</t>
  </si>
  <si>
    <t>Rodzina 500+</t>
  </si>
  <si>
    <t>Wojsko</t>
  </si>
  <si>
    <t>Policja, straż pożarna, straż graniczna, BOR, ABW, AW i CBA</t>
  </si>
  <si>
    <t>Sądy i więzienia</t>
  </si>
  <si>
    <t>Drogi krajowe</t>
  </si>
  <si>
    <t>Drogi samorządowe</t>
  </si>
  <si>
    <t>Kolej i tory</t>
  </si>
  <si>
    <t>Pozostałe wydatki na transport</t>
  </si>
  <si>
    <t>Administracja rządowa</t>
  </si>
  <si>
    <t>Administracja samorządowa</t>
  </si>
  <si>
    <t>Administracja ZUS, KRUS i NFZ</t>
  </si>
  <si>
    <t>Urzędy naczelnych organów władzy państwowej, kontroli i ochrony prawa oraz sądownictwa</t>
  </si>
  <si>
    <t>Ochrona środowiska</t>
  </si>
  <si>
    <t>Rolinictwo, leśnictwo i rybołówstwo</t>
  </si>
  <si>
    <t>Sport i wypoczynek</t>
  </si>
  <si>
    <t>Kultura</t>
  </si>
  <si>
    <t>Informatyka</t>
  </si>
  <si>
    <t>Wspieranie wybranych sektorów (w tym dotacje do kopalń)</t>
  </si>
  <si>
    <t>Składka do budżetu UE</t>
  </si>
  <si>
    <t>Inne</t>
  </si>
  <si>
    <t xml:space="preserve">Koszt obsługi długu publicznego </t>
  </si>
  <si>
    <t>Emerytury i renty</t>
  </si>
  <si>
    <t>Edukacja</t>
  </si>
  <si>
    <t>Pomoc społeczna</t>
  </si>
  <si>
    <t>Wojsko, policja, sądy</t>
  </si>
  <si>
    <t>Transport</t>
  </si>
  <si>
    <t>Administracja</t>
  </si>
  <si>
    <t>Kategoria wydatków</t>
  </si>
  <si>
    <t>SUMA zapłaconych podatków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</si>
</sst>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zł&quot;_);[Red]\(#,##0\ &quot;zł&quot;\)"/>
    <numFmt numFmtId="8" formatCode="#,##0.00\ &quot;zł&quot;_);[Red]\(#,##0.00\ &quot;zł&quot;\)"/>
    <numFmt numFmtId="164" formatCode="#,##0\ &quot;zł&quot;;[Red]\-#,##0\ &quot;zł&quot;"/>
    <numFmt numFmtId="165" formatCode="#,##0.00\ &quot;zł&quot;"/>
    <numFmt numFmtId="166" formatCode="[$CHF-100C]\ #,##0;[Red][$CHF-100C]\ \-#,##0"/>
    <numFmt numFmtId="167" formatCode="0.0%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b/>
      <sz val="16"/>
      <color theme="1"/>
      <name val="Calibri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  <font>
      <b/>
      <sz val="18"/>
      <name val="Calibri"/>
      <scheme val="minor"/>
    </font>
    <font>
      <i/>
      <sz val="12"/>
      <name val="Calibri"/>
      <scheme val="minor"/>
    </font>
    <font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000000"/>
      <name val="Calibri"/>
      <scheme val="minor"/>
    </font>
    <font>
      <b/>
      <sz val="14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159" applyFont="1" applyAlignment="1">
      <alignment vertical="top"/>
    </xf>
    <xf numFmtId="0" fontId="10" fillId="0" borderId="0" xfId="159" applyFont="1" applyAlignment="1">
      <alignment vertical="top"/>
    </xf>
    <xf numFmtId="0" fontId="9" fillId="0" borderId="0" xfId="159" applyAlignment="1">
      <alignment vertical="top"/>
    </xf>
    <xf numFmtId="0" fontId="2" fillId="0" borderId="0" xfId="0" applyFont="1" applyAlignment="1" applyProtection="1">
      <alignment vertical="top"/>
    </xf>
    <xf numFmtId="0" fontId="7" fillId="0" borderId="0" xfId="0" applyFont="1" applyAlignment="1">
      <alignment vertical="top"/>
    </xf>
    <xf numFmtId="3" fontId="3" fillId="0" borderId="0" xfId="0" applyNumberFormat="1" applyFont="1" applyFill="1" applyAlignment="1">
      <alignment vertical="top"/>
    </xf>
    <xf numFmtId="0" fontId="12" fillId="0" borderId="0" xfId="0" applyFont="1" applyAlignment="1">
      <alignment vertical="top"/>
    </xf>
    <xf numFmtId="1" fontId="3" fillId="0" borderId="0" xfId="0" applyNumberFormat="1" applyFont="1" applyFill="1" applyAlignment="1">
      <alignment vertical="top"/>
    </xf>
    <xf numFmtId="6" fontId="2" fillId="0" borderId="0" xfId="0" applyNumberFormat="1" applyFont="1" applyAlignment="1">
      <alignment vertical="top"/>
    </xf>
    <xf numFmtId="10" fontId="3" fillId="0" borderId="0" xfId="0" applyNumberFormat="1" applyFont="1" applyFill="1" applyAlignment="1">
      <alignment vertical="top"/>
    </xf>
    <xf numFmtId="6" fontId="3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6" fontId="3" fillId="2" borderId="0" xfId="0" applyNumberFormat="1" applyFont="1" applyFill="1" applyAlignment="1">
      <alignment vertical="top"/>
    </xf>
    <xf numFmtId="10" fontId="3" fillId="2" borderId="0" xfId="165" applyNumberFormat="1" applyFont="1" applyFill="1" applyAlignment="1">
      <alignment vertical="top"/>
    </xf>
    <xf numFmtId="6" fontId="6" fillId="0" borderId="0" xfId="0" applyNumberFormat="1" applyFont="1" applyFill="1" applyAlignment="1">
      <alignment vertical="top"/>
    </xf>
    <xf numFmtId="6" fontId="0" fillId="0" borderId="0" xfId="0" applyNumberFormat="1" applyFont="1" applyAlignment="1">
      <alignment vertical="top"/>
    </xf>
    <xf numFmtId="0" fontId="11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8" fontId="14" fillId="0" borderId="0" xfId="0" applyNumberFormat="1" applyFont="1" applyAlignment="1">
      <alignment vertical="top"/>
    </xf>
    <xf numFmtId="8" fontId="0" fillId="0" borderId="0" xfId="0" applyNumberFormat="1" applyFont="1" applyAlignment="1">
      <alignment vertical="top"/>
    </xf>
    <xf numFmtId="6" fontId="0" fillId="2" borderId="0" xfId="0" applyNumberFormat="1" applyFill="1" applyAlignment="1">
      <alignment vertical="top"/>
    </xf>
    <xf numFmtId="8" fontId="0" fillId="2" borderId="0" xfId="0" applyNumberFormat="1" applyFill="1" applyAlignment="1">
      <alignment vertical="top"/>
    </xf>
    <xf numFmtId="0" fontId="13" fillId="0" borderId="0" xfId="0" quotePrefix="1" applyFont="1" applyAlignment="1">
      <alignment vertical="top"/>
    </xf>
    <xf numFmtId="0" fontId="17" fillId="0" borderId="0" xfId="0" applyFont="1" applyAlignment="1">
      <alignment vertical="top"/>
    </xf>
    <xf numFmtId="0" fontId="12" fillId="0" borderId="0" xfId="0" quotePrefix="1" applyFont="1" applyAlignment="1">
      <alignment vertical="top"/>
    </xf>
    <xf numFmtId="0" fontId="3" fillId="0" borderId="0" xfId="0" applyFont="1" applyAlignment="1">
      <alignment horizontal="right" vertical="top" wrapText="1"/>
    </xf>
    <xf numFmtId="8" fontId="3" fillId="0" borderId="0" xfId="0" applyNumberFormat="1" applyFont="1" applyAlignment="1">
      <alignment vertical="top"/>
    </xf>
    <xf numFmtId="167" fontId="3" fillId="0" borderId="0" xfId="165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170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/>
    <cellStyle name="Norm.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1" builtinId="9" hidden="1"/>
    <cellStyle name="Odwiedzone hiperłącze" xfId="162" builtinId="9" hidden="1"/>
    <cellStyle name="Odwiedzone hiperłącze" xfId="163" builtinId="9" hidden="1"/>
    <cellStyle name="Odwiedzone hiperłącze" xfId="164" builtinId="9" hidden="1"/>
    <cellStyle name="Odwiedzone hiperłącze" xfId="166" builtinId="9" hidden="1"/>
    <cellStyle name="Odwiedzone hiperłącze" xfId="167" builtinId="9" hidden="1"/>
    <cellStyle name="Odwiedzone hiperłącze" xfId="168" builtinId="9" hidden="1"/>
    <cellStyle name="Odwiedzone hiperłącze" xfId="169" builtinId="9" hidden="1"/>
    <cellStyle name="Procentowy" xfId="165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0" formatCode="#,##0\ &quot;zł&quot;_);[Red]\(#,##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0" formatCode="#,##0\ &quot;zł&quot;_);[Red]\(#,##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0.0%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0" formatCode="#,##0\ &quot;zł&quot;_);[Red]\(#,##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0" formatCode="#,##0\ &quot;zł&quot;_);[Red]\(#,##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0.0%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center" vertical="top" textRotation="0" wrapText="0" indent="0" justifyLastLine="0" shrinkToFit="0" readingOrder="0"/>
    </dxf>
    <dxf>
      <numFmt numFmtId="10" formatCode="#,##0\ &quot;zł&quot;_);[Red]\(#,##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0" formatCode="#,##0\ &quot;zł&quot;_);[Red]\(#,##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0" formatCode="#,##0\ &quot;zł&quot;_);[Red]\(#,##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0" formatCode="#,##0\ &quot;zł&quot;_);[Red]\(#,##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13:F20" totalsRowShown="0" headerRowDxfId="17" dataDxfId="16">
  <autoFilter ref="B13:F2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olumna1" dataDxfId="15"/>
    <tableColumn id="2" name="Pierwszy PIT" dataDxfId="14"/>
    <tableColumn id="3" name="Drugi PIT" dataDxfId="13"/>
    <tableColumn id="4" name="Trzeci PIT" dataDxfId="12"/>
    <tableColumn id="5" name="Czwarty PIT" dataDxfId="1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43:E52" totalsRowShown="0" headerRowDxfId="10" dataDxfId="9">
  <autoFilter ref="B43:E52">
    <filterColumn colId="0" hiddenButton="1"/>
    <filterColumn colId="1" hiddenButton="1"/>
    <filterColumn colId="2" hiddenButton="1"/>
    <filterColumn colId="3" hiddenButton="1"/>
  </autoFilter>
  <tableColumns count="4">
    <tableColumn id="1" name="Kategoria wydatków" dataDxfId="8"/>
    <tableColumn id="2" name="%" dataDxfId="7"/>
    <tableColumn id="3" name="Rocznie" dataDxfId="6"/>
    <tableColumn id="4" name="Miesięcznie" dataDxfId="5">
      <calculatedColumnFormula>D44/12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56:E87" totalsRowShown="0" headerRowDxfId="4">
  <autoFilter ref="B56:E87">
    <filterColumn colId="0" hiddenButton="1"/>
    <filterColumn colId="1" hiddenButton="1"/>
    <filterColumn colId="2" hiddenButton="1"/>
    <filterColumn colId="3" hiddenButton="1"/>
  </autoFilter>
  <tableColumns count="4">
    <tableColumn id="1" name="Kategoria wydatków" dataDxfId="3"/>
    <tableColumn id="2" name="%" dataDxfId="2" dataCellStyle="Procentowy"/>
    <tableColumn id="3" name="Rocznie" dataDxfId="1">
      <calculatedColumnFormula>$C$35*C57</calculatedColumnFormula>
    </tableColumn>
    <tableColumn id="4" name="Miesięcznie" dataDxfId="0">
      <calculatedColumnFormula>D57/12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Relationship Id="rId1" Type="http://schemas.openxmlformats.org/officeDocument/2006/relationships/hyperlink" Target="http://jakoszczedzacpieniadze.pl/" TargetMode="External"/><Relationship Id="rId2" Type="http://schemas.openxmlformats.org/officeDocument/2006/relationships/hyperlink" Target="http://jakoszczedzacpieniadze.pl/optymalizacja-podatkowa-etat-jak-placic-mniej-podatk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1"/>
  <sheetViews>
    <sheetView showGridLines="0" tabSelected="1" workbookViewId="0">
      <selection activeCell="G1" sqref="G1"/>
    </sheetView>
  </sheetViews>
  <sheetFormatPr baseColWidth="10" defaultRowHeight="16" x14ac:dyDescent="0.2"/>
  <cols>
    <col min="1" max="1" width="2.6640625" style="1" customWidth="1"/>
    <col min="2" max="2" width="35" style="1" customWidth="1"/>
    <col min="3" max="3" width="13.6640625" style="1" customWidth="1"/>
    <col min="4" max="4" width="13.1640625" style="1" customWidth="1"/>
    <col min="5" max="5" width="13.33203125" style="1" customWidth="1"/>
    <col min="6" max="6" width="13.1640625" style="1" customWidth="1"/>
    <col min="7" max="7" width="9.1640625" style="1" customWidth="1"/>
    <col min="8" max="9" width="10.83203125" style="1" customWidth="1"/>
    <col min="10" max="10" width="11.6640625" style="1" customWidth="1"/>
    <col min="11" max="11" width="15.83203125" style="1" customWidth="1"/>
    <col min="12" max="12" width="8.1640625" style="1" customWidth="1"/>
    <col min="13" max="13" width="8" style="1" customWidth="1"/>
    <col min="14" max="14" width="9.83203125" style="1" customWidth="1"/>
    <col min="15" max="16" width="10.83203125" style="1" customWidth="1"/>
    <col min="17" max="17" width="11.33203125" style="1" customWidth="1"/>
    <col min="18" max="18" width="15.6640625" style="1" customWidth="1"/>
    <col min="19" max="19" width="9" style="1" customWidth="1"/>
    <col min="20" max="21" width="12.33203125" style="1" customWidth="1"/>
    <col min="22" max="22" width="16.1640625" style="1" customWidth="1"/>
    <col min="23" max="16384" width="10.83203125" style="1"/>
  </cols>
  <sheetData>
    <row r="1" spans="2:8" ht="23" customHeight="1" x14ac:dyDescent="0.2">
      <c r="B1" s="26" t="s">
        <v>5</v>
      </c>
    </row>
    <row r="3" spans="2:8" s="7" customFormat="1" ht="123" customHeight="1" x14ac:dyDescent="0.2">
      <c r="B3" s="43" t="s">
        <v>6</v>
      </c>
      <c r="C3" s="43"/>
      <c r="D3" s="43"/>
      <c r="E3" s="43"/>
    </row>
    <row r="4" spans="2:8" s="7" customFormat="1" x14ac:dyDescent="0.2">
      <c r="B4" s="8"/>
      <c r="C4" s="8"/>
      <c r="D4" s="8"/>
    </row>
    <row r="5" spans="2:8" s="7" customFormat="1" x14ac:dyDescent="0.2">
      <c r="B5" s="9" t="s">
        <v>1</v>
      </c>
      <c r="C5" s="10" t="s">
        <v>2</v>
      </c>
      <c r="D5" s="8"/>
    </row>
    <row r="6" spans="2:8" s="7" customFormat="1" x14ac:dyDescent="0.2">
      <c r="B6" s="9"/>
      <c r="C6" s="11"/>
      <c r="D6" s="8"/>
    </row>
    <row r="7" spans="2:8" s="7" customFormat="1" x14ac:dyDescent="0.2">
      <c r="B7" s="9" t="s">
        <v>3</v>
      </c>
      <c r="C7" s="12" t="s">
        <v>7</v>
      </c>
      <c r="D7" s="8"/>
    </row>
    <row r="8" spans="2:8" s="7" customFormat="1" x14ac:dyDescent="0.2">
      <c r="B8" s="13"/>
    </row>
    <row r="9" spans="2:8" s="7" customFormat="1" ht="21" x14ac:dyDescent="0.2">
      <c r="B9" s="14" t="s">
        <v>4</v>
      </c>
      <c r="C9" s="8"/>
    </row>
    <row r="10" spans="2:8" s="7" customFormat="1" x14ac:dyDescent="0.2">
      <c r="B10" s="1"/>
      <c r="C10" s="1"/>
    </row>
    <row r="11" spans="2:8" s="7" customFormat="1" ht="46" customHeight="1" x14ac:dyDescent="0.2">
      <c r="B11" s="44" t="s">
        <v>19</v>
      </c>
      <c r="C11" s="44"/>
      <c r="D11" s="44"/>
      <c r="E11" s="44"/>
    </row>
    <row r="12" spans="2:8" s="7" customFormat="1" x14ac:dyDescent="0.2">
      <c r="B12" s="8"/>
      <c r="C12" s="1"/>
    </row>
    <row r="13" spans="2:8" s="7" customFormat="1" x14ac:dyDescent="0.2">
      <c r="B13" s="7" t="s">
        <v>20</v>
      </c>
      <c r="C13" s="8" t="s">
        <v>15</v>
      </c>
      <c r="D13" s="8" t="s">
        <v>16</v>
      </c>
      <c r="E13" s="8" t="s">
        <v>17</v>
      </c>
      <c r="F13" s="8" t="s">
        <v>18</v>
      </c>
      <c r="G13" s="25"/>
      <c r="H13" s="18"/>
    </row>
    <row r="14" spans="2:8" s="7" customFormat="1" x14ac:dyDescent="0.2">
      <c r="B14" s="27" t="s">
        <v>8</v>
      </c>
      <c r="C14" s="30">
        <v>0</v>
      </c>
      <c r="D14" s="30">
        <v>0</v>
      </c>
      <c r="E14" s="30">
        <v>0</v>
      </c>
      <c r="F14" s="30">
        <v>0</v>
      </c>
      <c r="G14" s="32" t="s">
        <v>25</v>
      </c>
      <c r="H14" s="18"/>
    </row>
    <row r="15" spans="2:8" s="7" customFormat="1" x14ac:dyDescent="0.2">
      <c r="B15" s="27" t="s">
        <v>9</v>
      </c>
      <c r="C15" s="30">
        <v>0</v>
      </c>
      <c r="D15" s="30">
        <v>0</v>
      </c>
      <c r="E15" s="30">
        <v>0</v>
      </c>
      <c r="F15" s="30">
        <v>0</v>
      </c>
      <c r="G15" s="32" t="s">
        <v>24</v>
      </c>
      <c r="H15" s="18"/>
    </row>
    <row r="16" spans="2:8" s="7" customFormat="1" x14ac:dyDescent="0.2">
      <c r="B16" s="27" t="s">
        <v>10</v>
      </c>
      <c r="C16" s="30">
        <v>0</v>
      </c>
      <c r="D16" s="30">
        <v>0</v>
      </c>
      <c r="E16" s="30">
        <v>0</v>
      </c>
      <c r="F16" s="30">
        <v>0</v>
      </c>
      <c r="G16" s="33" t="s">
        <v>26</v>
      </c>
    </row>
    <row r="17" spans="2:11" s="7" customFormat="1" x14ac:dyDescent="0.2">
      <c r="B17" s="27" t="s">
        <v>11</v>
      </c>
      <c r="C17" s="31">
        <v>0</v>
      </c>
      <c r="D17" s="31">
        <v>0</v>
      </c>
      <c r="E17" s="31">
        <v>0</v>
      </c>
      <c r="F17" s="31">
        <v>0</v>
      </c>
      <c r="G17" s="33"/>
    </row>
    <row r="18" spans="2:11" s="7" customFormat="1" x14ac:dyDescent="0.2">
      <c r="B18" s="27" t="s">
        <v>12</v>
      </c>
      <c r="C18" s="31">
        <v>0</v>
      </c>
      <c r="D18" s="31">
        <v>0</v>
      </c>
      <c r="E18" s="31">
        <v>0</v>
      </c>
      <c r="F18" s="31">
        <v>0</v>
      </c>
    </row>
    <row r="19" spans="2:11" s="7" customFormat="1" x14ac:dyDescent="0.2">
      <c r="B19" s="27" t="s">
        <v>13</v>
      </c>
      <c r="C19" s="30">
        <v>0</v>
      </c>
      <c r="D19" s="30">
        <v>0</v>
      </c>
      <c r="E19" s="30">
        <v>0</v>
      </c>
      <c r="F19" s="30">
        <v>0</v>
      </c>
      <c r="G19" s="32" t="s">
        <v>22</v>
      </c>
    </row>
    <row r="20" spans="2:11" s="7" customFormat="1" x14ac:dyDescent="0.2">
      <c r="B20" s="27" t="s">
        <v>14</v>
      </c>
      <c r="C20" s="30">
        <v>0</v>
      </c>
      <c r="D20" s="30">
        <v>0</v>
      </c>
      <c r="E20" s="30">
        <v>0</v>
      </c>
      <c r="F20" s="30">
        <v>0</v>
      </c>
      <c r="G20" s="32" t="s">
        <v>23</v>
      </c>
    </row>
    <row r="21" spans="2:11" s="7" customFormat="1" x14ac:dyDescent="0.2">
      <c r="B21" s="8"/>
      <c r="C21" s="8"/>
      <c r="D21" s="8"/>
      <c r="E21" s="8"/>
      <c r="F21" s="8"/>
    </row>
    <row r="22" spans="2:11" s="7" customFormat="1" x14ac:dyDescent="0.2">
      <c r="B22" s="27" t="s">
        <v>0</v>
      </c>
      <c r="C22" s="29">
        <f>C16+C17+C18+C19-C20</f>
        <v>0</v>
      </c>
      <c r="D22" s="29">
        <f>D16+D17+D18+D19-D20</f>
        <v>0</v>
      </c>
      <c r="E22" s="29">
        <f>E16+E17+E18+E19-E20</f>
        <v>0</v>
      </c>
      <c r="F22" s="29">
        <f>F16+F17+F18+F19-F20</f>
        <v>0</v>
      </c>
    </row>
    <row r="23" spans="2:11" s="7" customFormat="1" x14ac:dyDescent="0.2">
      <c r="B23" s="27"/>
      <c r="C23" s="29"/>
      <c r="D23" s="29"/>
      <c r="E23" s="29"/>
      <c r="F23" s="29"/>
    </row>
    <row r="24" spans="2:11" s="7" customFormat="1" x14ac:dyDescent="0.2">
      <c r="B24" s="27" t="s">
        <v>21</v>
      </c>
      <c r="C24" s="28">
        <f>SUM(C22:F22)</f>
        <v>0</v>
      </c>
      <c r="D24" s="29"/>
      <c r="E24" s="29"/>
      <c r="F24" s="29"/>
    </row>
    <row r="25" spans="2:11" s="7" customFormat="1" x14ac:dyDescent="0.2">
      <c r="B25" s="2"/>
      <c r="C25" s="17"/>
    </row>
    <row r="26" spans="2:11" s="8" customFormat="1" ht="21" x14ac:dyDescent="0.2">
      <c r="B26" s="14" t="s">
        <v>27</v>
      </c>
    </row>
    <row r="28" spans="2:11" ht="16" customHeight="1" x14ac:dyDescent="0.2">
      <c r="B28" s="2" t="s">
        <v>28</v>
      </c>
      <c r="C28" s="22">
        <v>0</v>
      </c>
      <c r="D28" s="34" t="s">
        <v>36</v>
      </c>
      <c r="F28" s="16"/>
      <c r="G28" s="16"/>
      <c r="H28" s="16"/>
      <c r="J28" s="20"/>
      <c r="K28" s="20"/>
    </row>
    <row r="29" spans="2:11" x14ac:dyDescent="0.2">
      <c r="B29" s="2" t="s">
        <v>29</v>
      </c>
      <c r="C29" s="23">
        <v>0.16500000000000001</v>
      </c>
      <c r="D29" s="34" t="s">
        <v>33</v>
      </c>
      <c r="E29" s="16"/>
    </row>
    <row r="30" spans="2:11" x14ac:dyDescent="0.2">
      <c r="B30" s="2"/>
      <c r="C30" s="15"/>
    </row>
    <row r="31" spans="2:11" ht="32" x14ac:dyDescent="0.2">
      <c r="B31" s="35" t="s">
        <v>30</v>
      </c>
      <c r="C31" s="24">
        <f>C28-(C28/(1+C29))</f>
        <v>0</v>
      </c>
      <c r="D31" s="34" t="s">
        <v>34</v>
      </c>
      <c r="E31" s="16"/>
      <c r="J31" s="20"/>
      <c r="K31" s="20"/>
    </row>
    <row r="32" spans="2:11" x14ac:dyDescent="0.2">
      <c r="B32" s="2"/>
      <c r="C32" s="19"/>
      <c r="E32" s="16"/>
      <c r="J32" s="20"/>
      <c r="K32" s="20"/>
    </row>
    <row r="33" spans="2:11" ht="21" x14ac:dyDescent="0.2">
      <c r="B33" s="14" t="s">
        <v>32</v>
      </c>
      <c r="C33" s="19"/>
      <c r="E33" s="16"/>
      <c r="J33" s="36"/>
    </row>
    <row r="34" spans="2:11" x14ac:dyDescent="0.2">
      <c r="B34" s="2"/>
      <c r="C34" s="19"/>
      <c r="E34" s="16"/>
      <c r="J34" s="36"/>
      <c r="K34" s="36"/>
    </row>
    <row r="35" spans="2:11" x14ac:dyDescent="0.2">
      <c r="B35" s="2" t="s">
        <v>81</v>
      </c>
      <c r="C35" s="24">
        <f>C24+C31</f>
        <v>0</v>
      </c>
      <c r="D35" s="34" t="s">
        <v>35</v>
      </c>
      <c r="E35" s="16"/>
    </row>
    <row r="37" spans="2:11" ht="21" x14ac:dyDescent="0.2">
      <c r="B37" s="14" t="s">
        <v>37</v>
      </c>
    </row>
    <row r="39" spans="2:11" x14ac:dyDescent="0.2">
      <c r="B39" s="16" t="s">
        <v>38</v>
      </c>
    </row>
    <row r="41" spans="2:11" ht="19" x14ac:dyDescent="0.2">
      <c r="B41" s="41" t="s">
        <v>39</v>
      </c>
    </row>
    <row r="42" spans="2:11" x14ac:dyDescent="0.2">
      <c r="B42" s="21"/>
    </row>
    <row r="43" spans="2:11" x14ac:dyDescent="0.2">
      <c r="B43" s="40" t="s">
        <v>80</v>
      </c>
      <c r="C43" s="39" t="s">
        <v>31</v>
      </c>
      <c r="D43" s="39" t="s">
        <v>40</v>
      </c>
      <c r="E43" s="39" t="s">
        <v>41</v>
      </c>
    </row>
    <row r="44" spans="2:11" x14ac:dyDescent="0.2">
      <c r="B44" s="2" t="s">
        <v>74</v>
      </c>
      <c r="C44" s="38">
        <f>SUM(C57:C62)</f>
        <v>0.31397189788244606</v>
      </c>
      <c r="D44" s="20">
        <f>SUM(D57:D62)</f>
        <v>0</v>
      </c>
      <c r="E44" s="20">
        <f t="shared" ref="E44:E52" si="0">D44/12</f>
        <v>0</v>
      </c>
    </row>
    <row r="45" spans="2:11" x14ac:dyDescent="0.2">
      <c r="B45" s="2" t="s">
        <v>75</v>
      </c>
      <c r="C45" s="38">
        <f>SUM(C63:C64)</f>
        <v>0.11696022165050465</v>
      </c>
      <c r="D45" s="20">
        <f>SUM(D63:D64)</f>
        <v>0</v>
      </c>
      <c r="E45" s="20">
        <f t="shared" si="0"/>
        <v>0</v>
      </c>
    </row>
    <row r="46" spans="2:11" x14ac:dyDescent="0.2">
      <c r="B46" s="2" t="s">
        <v>51</v>
      </c>
      <c r="C46" s="38">
        <f>C65</f>
        <v>0.10919255887591529</v>
      </c>
      <c r="D46" s="20">
        <f>D65</f>
        <v>0</v>
      </c>
      <c r="E46" s="20">
        <f t="shared" si="0"/>
        <v>0</v>
      </c>
    </row>
    <row r="47" spans="2:11" x14ac:dyDescent="0.2">
      <c r="B47" s="2" t="s">
        <v>76</v>
      </c>
      <c r="C47" s="38">
        <f>SUM(C66:C67)</f>
        <v>8.292103700771819E-2</v>
      </c>
      <c r="D47" s="20">
        <f>SUM(D66:D67)</f>
        <v>0</v>
      </c>
      <c r="E47" s="20">
        <f t="shared" si="0"/>
        <v>0</v>
      </c>
    </row>
    <row r="48" spans="2:11" x14ac:dyDescent="0.2">
      <c r="B48" s="2" t="s">
        <v>77</v>
      </c>
      <c r="C48" s="38">
        <f>SUM(C68:C70)</f>
        <v>6.9562636057787453E-2</v>
      </c>
      <c r="D48" s="20">
        <f>SUM(D68:D70)</f>
        <v>0</v>
      </c>
      <c r="E48" s="20">
        <f t="shared" si="0"/>
        <v>0</v>
      </c>
    </row>
    <row r="49" spans="2:5" x14ac:dyDescent="0.2">
      <c r="B49" s="2" t="s">
        <v>78</v>
      </c>
      <c r="C49" s="38">
        <f>SUM(C71:C74)</f>
        <v>8.1040965762913128E-2</v>
      </c>
      <c r="D49" s="20">
        <f>SUM(D71:D74)</f>
        <v>0</v>
      </c>
      <c r="E49" s="20">
        <f t="shared" si="0"/>
        <v>0</v>
      </c>
    </row>
    <row r="50" spans="2:5" x14ac:dyDescent="0.2">
      <c r="B50" s="2" t="s">
        <v>79</v>
      </c>
      <c r="C50" s="38">
        <f>SUM(C75:C78)</f>
        <v>5.2988323768058579E-2</v>
      </c>
      <c r="D50" s="20">
        <f>SUM(D75:D78)</f>
        <v>0</v>
      </c>
      <c r="E50" s="20">
        <f t="shared" si="0"/>
        <v>0</v>
      </c>
    </row>
    <row r="51" spans="2:5" x14ac:dyDescent="0.2">
      <c r="B51" s="2" t="s">
        <v>72</v>
      </c>
      <c r="C51" s="38">
        <f>SUM(C79:C86)</f>
        <v>0.13289135167227389</v>
      </c>
      <c r="D51" s="20">
        <f>SUM(D79:D86)</f>
        <v>0</v>
      </c>
      <c r="E51" s="20">
        <f t="shared" si="0"/>
        <v>0</v>
      </c>
    </row>
    <row r="52" spans="2:5" x14ac:dyDescent="0.2">
      <c r="B52" s="2" t="s">
        <v>73</v>
      </c>
      <c r="C52" s="38">
        <f>C87</f>
        <v>4.0471007322382742E-2</v>
      </c>
      <c r="D52" s="20">
        <f>D87</f>
        <v>0</v>
      </c>
      <c r="E52" s="20">
        <f t="shared" si="0"/>
        <v>0</v>
      </c>
    </row>
    <row r="54" spans="2:5" ht="19" x14ac:dyDescent="0.2">
      <c r="B54" s="41" t="s">
        <v>42</v>
      </c>
    </row>
    <row r="55" spans="2:5" x14ac:dyDescent="0.2">
      <c r="B55" s="21"/>
    </row>
    <row r="56" spans="2:5" x14ac:dyDescent="0.2">
      <c r="B56" s="42" t="s">
        <v>80</v>
      </c>
      <c r="C56" s="39" t="s">
        <v>31</v>
      </c>
      <c r="D56" s="39" t="s">
        <v>40</v>
      </c>
      <c r="E56" s="39" t="s">
        <v>41</v>
      </c>
    </row>
    <row r="57" spans="2:5" x14ac:dyDescent="0.2">
      <c r="B57" s="35" t="s">
        <v>43</v>
      </c>
      <c r="C57" s="37">
        <v>0.14436968137739956</v>
      </c>
      <c r="D57" s="20">
        <f>$C$35*C57</f>
        <v>0</v>
      </c>
      <c r="E57" s="20">
        <f>D57/12</f>
        <v>0</v>
      </c>
    </row>
    <row r="58" spans="2:5" x14ac:dyDescent="0.2">
      <c r="B58" s="35" t="s">
        <v>44</v>
      </c>
      <c r="C58" s="37">
        <v>1.4397387690480903E-2</v>
      </c>
      <c r="D58" s="20">
        <f t="shared" ref="D58:D87" si="1">$C$35*C58</f>
        <v>0</v>
      </c>
      <c r="E58" s="20">
        <f t="shared" ref="E58:E87" si="2">D58/12</f>
        <v>0</v>
      </c>
    </row>
    <row r="59" spans="2:5" ht="48" x14ac:dyDescent="0.2">
      <c r="B59" s="35" t="s">
        <v>45</v>
      </c>
      <c r="C59" s="37">
        <v>1.8850188007124482E-2</v>
      </c>
      <c r="D59" s="20">
        <f t="shared" si="1"/>
        <v>0</v>
      </c>
      <c r="E59" s="20">
        <f t="shared" si="2"/>
        <v>0</v>
      </c>
    </row>
    <row r="60" spans="2:5" x14ac:dyDescent="0.2">
      <c r="B60" s="35" t="s">
        <v>46</v>
      </c>
      <c r="C60" s="37">
        <v>4.8931327924005542E-2</v>
      </c>
      <c r="D60" s="20">
        <f t="shared" si="1"/>
        <v>0</v>
      </c>
      <c r="E60" s="20">
        <f t="shared" si="2"/>
        <v>0</v>
      </c>
    </row>
    <row r="61" spans="2:5" ht="32" x14ac:dyDescent="0.2">
      <c r="B61" s="35" t="s">
        <v>47</v>
      </c>
      <c r="C61" s="37">
        <v>3.4434989115377006E-2</v>
      </c>
      <c r="D61" s="20">
        <f t="shared" si="1"/>
        <v>0</v>
      </c>
      <c r="E61" s="20">
        <f t="shared" si="2"/>
        <v>0</v>
      </c>
    </row>
    <row r="62" spans="2:5" x14ac:dyDescent="0.2">
      <c r="B62" s="35" t="s">
        <v>48</v>
      </c>
      <c r="C62" s="37">
        <v>5.2988323768058579E-2</v>
      </c>
      <c r="D62" s="20">
        <f t="shared" si="1"/>
        <v>0</v>
      </c>
      <c r="E62" s="20">
        <f t="shared" si="2"/>
        <v>0</v>
      </c>
    </row>
    <row r="63" spans="2:5" ht="32" x14ac:dyDescent="0.2">
      <c r="B63" s="35" t="s">
        <v>49</v>
      </c>
      <c r="C63" s="37">
        <v>9.1331882050267169E-2</v>
      </c>
      <c r="D63" s="20">
        <f t="shared" si="1"/>
        <v>0</v>
      </c>
      <c r="E63" s="20">
        <f t="shared" si="2"/>
        <v>0</v>
      </c>
    </row>
    <row r="64" spans="2:5" x14ac:dyDescent="0.2">
      <c r="B64" s="35" t="s">
        <v>50</v>
      </c>
      <c r="C64" s="37">
        <v>2.5628339600237481E-2</v>
      </c>
      <c r="D64" s="20">
        <f t="shared" si="1"/>
        <v>0</v>
      </c>
      <c r="E64" s="20">
        <f t="shared" si="2"/>
        <v>0</v>
      </c>
    </row>
    <row r="65" spans="2:5" x14ac:dyDescent="0.2">
      <c r="B65" s="35" t="s">
        <v>51</v>
      </c>
      <c r="C65" s="37">
        <v>0.10919255887591529</v>
      </c>
      <c r="D65" s="20">
        <f t="shared" si="1"/>
        <v>0</v>
      </c>
      <c r="E65" s="20">
        <f t="shared" si="2"/>
        <v>0</v>
      </c>
    </row>
    <row r="66" spans="2:5" ht="32" x14ac:dyDescent="0.2">
      <c r="B66" s="35" t="s">
        <v>52</v>
      </c>
      <c r="C66" s="37">
        <v>6.0755986542647931E-2</v>
      </c>
      <c r="D66" s="20">
        <f t="shared" si="1"/>
        <v>0</v>
      </c>
      <c r="E66" s="20">
        <f t="shared" si="2"/>
        <v>0</v>
      </c>
    </row>
    <row r="67" spans="2:5" x14ac:dyDescent="0.2">
      <c r="B67" s="35" t="s">
        <v>53</v>
      </c>
      <c r="C67" s="37">
        <v>2.2165050465070255E-2</v>
      </c>
      <c r="D67" s="20">
        <f t="shared" si="1"/>
        <v>0</v>
      </c>
      <c r="E67" s="20">
        <f t="shared" si="2"/>
        <v>0</v>
      </c>
    </row>
    <row r="68" spans="2:5" x14ac:dyDescent="0.2">
      <c r="B68" s="35" t="s">
        <v>54</v>
      </c>
      <c r="C68" s="37">
        <v>3.636453591925589E-2</v>
      </c>
      <c r="D68" s="20">
        <f t="shared" si="1"/>
        <v>0</v>
      </c>
      <c r="E68" s="20">
        <f t="shared" si="2"/>
        <v>0</v>
      </c>
    </row>
    <row r="69" spans="2:5" ht="32" x14ac:dyDescent="0.2">
      <c r="B69" s="35" t="s">
        <v>55</v>
      </c>
      <c r="C69" s="37">
        <v>1.8009103502869581E-2</v>
      </c>
      <c r="D69" s="20">
        <f t="shared" si="1"/>
        <v>0</v>
      </c>
      <c r="E69" s="20">
        <f t="shared" si="2"/>
        <v>0</v>
      </c>
    </row>
    <row r="70" spans="2:5" x14ac:dyDescent="0.2">
      <c r="B70" s="35" t="s">
        <v>56</v>
      </c>
      <c r="C70" s="37">
        <v>1.5188996635661983E-2</v>
      </c>
      <c r="D70" s="20">
        <f t="shared" si="1"/>
        <v>0</v>
      </c>
      <c r="E70" s="20">
        <f t="shared" si="2"/>
        <v>0</v>
      </c>
    </row>
    <row r="71" spans="2:5" x14ac:dyDescent="0.2">
      <c r="B71" s="35" t="s">
        <v>57</v>
      </c>
      <c r="C71" s="37">
        <v>2.2511379378586979E-2</v>
      </c>
      <c r="D71" s="20">
        <f t="shared" si="1"/>
        <v>0</v>
      </c>
      <c r="E71" s="20">
        <f t="shared" si="2"/>
        <v>0</v>
      </c>
    </row>
    <row r="72" spans="2:5" x14ac:dyDescent="0.2">
      <c r="B72" s="35" t="s">
        <v>58</v>
      </c>
      <c r="C72" s="37">
        <v>2.5479912923016029E-2</v>
      </c>
      <c r="D72" s="20">
        <f t="shared" si="1"/>
        <v>0</v>
      </c>
      <c r="E72" s="20">
        <f t="shared" si="2"/>
        <v>0</v>
      </c>
    </row>
    <row r="73" spans="2:5" x14ac:dyDescent="0.2">
      <c r="B73" s="35" t="s">
        <v>59</v>
      </c>
      <c r="C73" s="37">
        <v>2.8745299821887987E-2</v>
      </c>
      <c r="D73" s="20">
        <f t="shared" si="1"/>
        <v>0</v>
      </c>
      <c r="E73" s="20">
        <f t="shared" si="2"/>
        <v>0</v>
      </c>
    </row>
    <row r="74" spans="2:5" x14ac:dyDescent="0.2">
      <c r="B74" s="35" t="s">
        <v>60</v>
      </c>
      <c r="C74" s="37">
        <v>4.3043736394221257E-3</v>
      </c>
      <c r="D74" s="20">
        <f t="shared" si="1"/>
        <v>0</v>
      </c>
      <c r="E74" s="20">
        <f t="shared" si="2"/>
        <v>0</v>
      </c>
    </row>
    <row r="75" spans="2:5" x14ac:dyDescent="0.2">
      <c r="B75" s="35" t="s">
        <v>61</v>
      </c>
      <c r="C75" s="37">
        <v>1.6920641203245598E-2</v>
      </c>
      <c r="D75" s="20">
        <f t="shared" si="1"/>
        <v>0</v>
      </c>
      <c r="E75" s="20">
        <f t="shared" si="2"/>
        <v>0</v>
      </c>
    </row>
    <row r="76" spans="2:5" x14ac:dyDescent="0.2">
      <c r="B76" s="35" t="s">
        <v>62</v>
      </c>
      <c r="C76" s="37">
        <v>2.7063130813378192E-2</v>
      </c>
      <c r="D76" s="20">
        <f t="shared" si="1"/>
        <v>0</v>
      </c>
      <c r="E76" s="20">
        <f t="shared" si="2"/>
        <v>0</v>
      </c>
    </row>
    <row r="77" spans="2:5" x14ac:dyDescent="0.2">
      <c r="B77" s="35" t="s">
        <v>63</v>
      </c>
      <c r="C77" s="37">
        <v>6.0360182070057396E-3</v>
      </c>
      <c r="D77" s="20">
        <f t="shared" si="1"/>
        <v>0</v>
      </c>
      <c r="E77" s="20">
        <f t="shared" si="2"/>
        <v>0</v>
      </c>
    </row>
    <row r="78" spans="2:5" ht="48" x14ac:dyDescent="0.2">
      <c r="B78" s="35" t="s">
        <v>64</v>
      </c>
      <c r="C78" s="37">
        <v>2.9685335444290519E-3</v>
      </c>
      <c r="D78" s="20">
        <f t="shared" si="1"/>
        <v>0</v>
      </c>
      <c r="E78" s="20">
        <f t="shared" si="2"/>
        <v>0</v>
      </c>
    </row>
    <row r="79" spans="2:5" x14ac:dyDescent="0.2">
      <c r="B79" s="35" t="s">
        <v>65</v>
      </c>
      <c r="C79" s="37">
        <v>2.8695824262814171E-2</v>
      </c>
      <c r="D79" s="20">
        <f t="shared" si="1"/>
        <v>0</v>
      </c>
      <c r="E79" s="20">
        <f t="shared" si="2"/>
        <v>0</v>
      </c>
    </row>
    <row r="80" spans="2:5" x14ac:dyDescent="0.2">
      <c r="B80" s="35" t="s">
        <v>66</v>
      </c>
      <c r="C80" s="37">
        <v>1.0686720759944587E-2</v>
      </c>
      <c r="D80" s="20">
        <f t="shared" si="1"/>
        <v>0</v>
      </c>
      <c r="E80" s="20">
        <f t="shared" si="2"/>
        <v>0</v>
      </c>
    </row>
    <row r="81" spans="2:5" x14ac:dyDescent="0.2">
      <c r="B81" s="35" t="s">
        <v>67</v>
      </c>
      <c r="C81" s="37">
        <v>7.124480506629725E-3</v>
      </c>
      <c r="D81" s="20">
        <f t="shared" si="1"/>
        <v>0</v>
      </c>
      <c r="E81" s="20">
        <f t="shared" si="2"/>
        <v>0</v>
      </c>
    </row>
    <row r="82" spans="2:5" x14ac:dyDescent="0.2">
      <c r="B82" s="35" t="s">
        <v>68</v>
      </c>
      <c r="C82" s="37">
        <v>1.2319414209380566E-2</v>
      </c>
      <c r="D82" s="20">
        <f t="shared" si="1"/>
        <v>0</v>
      </c>
      <c r="E82" s="20">
        <f t="shared" si="2"/>
        <v>0</v>
      </c>
    </row>
    <row r="83" spans="2:5" x14ac:dyDescent="0.2">
      <c r="B83" s="35" t="s">
        <v>69</v>
      </c>
      <c r="C83" s="37">
        <v>1.1379378586978033E-3</v>
      </c>
      <c r="D83" s="20">
        <f t="shared" si="1"/>
        <v>0</v>
      </c>
      <c r="E83" s="20">
        <f t="shared" si="2"/>
        <v>0</v>
      </c>
    </row>
    <row r="84" spans="2:5" ht="32" x14ac:dyDescent="0.2">
      <c r="B84" s="35" t="s">
        <v>70</v>
      </c>
      <c r="C84" s="37">
        <v>3.0180091035028698E-3</v>
      </c>
      <c r="D84" s="20">
        <f t="shared" si="1"/>
        <v>0</v>
      </c>
      <c r="E84" s="20">
        <f t="shared" si="2"/>
        <v>0</v>
      </c>
    </row>
    <row r="85" spans="2:5" x14ac:dyDescent="0.2">
      <c r="B85" s="35" t="s">
        <v>71</v>
      </c>
      <c r="C85" s="37">
        <v>2.4935681773204037E-2</v>
      </c>
      <c r="D85" s="20">
        <f t="shared" si="1"/>
        <v>0</v>
      </c>
      <c r="E85" s="20">
        <f t="shared" si="2"/>
        <v>0</v>
      </c>
    </row>
    <row r="86" spans="2:5" x14ac:dyDescent="0.2">
      <c r="B86" s="35" t="s">
        <v>72</v>
      </c>
      <c r="C86" s="37">
        <v>4.4973283198100136E-2</v>
      </c>
      <c r="D86" s="20">
        <f t="shared" si="1"/>
        <v>0</v>
      </c>
      <c r="E86" s="20">
        <f t="shared" si="2"/>
        <v>0</v>
      </c>
    </row>
    <row r="87" spans="2:5" x14ac:dyDescent="0.2">
      <c r="B87" s="35" t="s">
        <v>73</v>
      </c>
      <c r="C87" s="37">
        <v>4.0471007322382742E-2</v>
      </c>
      <c r="D87" s="20">
        <f t="shared" si="1"/>
        <v>0</v>
      </c>
      <c r="E87" s="20">
        <f t="shared" si="2"/>
        <v>0</v>
      </c>
    </row>
    <row r="141" spans="7:21" x14ac:dyDescent="0.2">
      <c r="G141" s="1" t="s">
        <v>0</v>
      </c>
      <c r="H141" s="4" t="e">
        <f>SUM(#REF!)</f>
        <v>#REF!</v>
      </c>
      <c r="I141" s="4" t="e">
        <f>SUM(#REF!)</f>
        <v>#REF!</v>
      </c>
      <c r="J141" s="4" t="e">
        <f>SUM(#REF!)</f>
        <v>#REF!</v>
      </c>
      <c r="K141" s="3"/>
      <c r="N141" s="1" t="s">
        <v>0</v>
      </c>
      <c r="O141" s="5" t="e">
        <f>SUM(#REF!)</f>
        <v>#REF!</v>
      </c>
      <c r="P141" s="5" t="e">
        <f>SUM(#REF!)</f>
        <v>#REF!</v>
      </c>
      <c r="Q141" s="5" t="e">
        <f>SUM(#REF!)</f>
        <v>#REF!</v>
      </c>
      <c r="R141" s="5" t="e">
        <f>#REF!-#REF!</f>
        <v>#REF!</v>
      </c>
      <c r="U141" s="6" t="e">
        <f>SUM(#REF!)</f>
        <v>#REF!</v>
      </c>
    </row>
  </sheetData>
  <mergeCells count="2">
    <mergeCell ref="B3:E3"/>
    <mergeCell ref="B11:E11"/>
  </mergeCells>
  <hyperlinks>
    <hyperlink ref="C5" r:id="rId1"/>
    <hyperlink ref="C7" r:id="rId2"/>
  </hyperlinks>
  <pageMargins left="0.75" right="0.75" top="1" bottom="1" header="0.5" footer="0.5"/>
  <pageSetup paperSize="9" orientation="portrait" horizontalDpi="4294967292" verticalDpi="4294967292"/>
  <ignoredErrors>
    <ignoredError sqref="C44:C51" formulaRange="1"/>
  </ignoredErrors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 na co idą podatki</vt:lpstr>
    </vt:vector>
  </TitlesOfParts>
  <Company>http://jakoszczedzacpieniadze.pl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Użytkownik Microsoft Office</cp:lastModifiedBy>
  <dcterms:created xsi:type="dcterms:W3CDTF">2015-01-26T21:36:18Z</dcterms:created>
  <dcterms:modified xsi:type="dcterms:W3CDTF">2017-05-10T08:01:40Z</dcterms:modified>
</cp:coreProperties>
</file>